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450" firstSheet="1" activeTab="11"/>
  </bookViews>
  <sheets>
    <sheet name="13-14" sheetId="10" r:id="rId1"/>
    <sheet name="14-15" sheetId="9" r:id="rId2"/>
    <sheet name="15-16" sheetId="4" r:id="rId3"/>
    <sheet name="16-17" sheetId="1" r:id="rId4"/>
    <sheet name="17-18" sheetId="2" r:id="rId5"/>
    <sheet name="18-19" sheetId="5" r:id="rId6"/>
    <sheet name="19-20" sheetId="6" r:id="rId7"/>
    <sheet name="20-21" sheetId="11" r:id="rId8"/>
    <sheet name="23-24" sheetId="13" r:id="rId9"/>
    <sheet name="24-25" sheetId="14" r:id="rId10"/>
    <sheet name="24-25 New" sheetId="15" r:id="rId11"/>
    <sheet name="25-26" sheetId="18" r:id="rId12"/>
    <sheet name="Fee at a glance 15-16" sheetId="7" r:id="rId13"/>
  </sheets>
  <definedNames>
    <definedName name="_xlnm.Print_Area" localSheetId="8">'23-24'!$A$1:$N$18</definedName>
    <definedName name="_xlnm.Print_Area" localSheetId="9">'24-25'!$A$1:$N$19</definedName>
    <definedName name="_xlnm.Print_Area" localSheetId="10">'24-25 New'!$A$1:$N$22</definedName>
    <definedName name="_xlnm.Print_Area" localSheetId="11">'25-26'!$A$1:$N$7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8"/>
  <c r="D6"/>
  <c r="E6"/>
  <c r="F6"/>
  <c r="G6"/>
  <c r="H6"/>
  <c r="I6"/>
  <c r="J6"/>
  <c r="K6"/>
  <c r="L6"/>
  <c r="M6"/>
  <c r="N6"/>
  <c r="B6"/>
  <c r="C7"/>
  <c r="D7"/>
  <c r="E7"/>
  <c r="F7"/>
  <c r="G7"/>
  <c r="H7"/>
  <c r="I7"/>
  <c r="J7"/>
  <c r="K7"/>
  <c r="L7"/>
  <c r="M7"/>
  <c r="N7"/>
  <c r="B7"/>
  <c r="B7" i="15"/>
  <c r="E21"/>
  <c r="D21"/>
  <c r="C21"/>
  <c r="B21"/>
  <c r="N10"/>
  <c r="M10"/>
  <c r="L10"/>
  <c r="K10"/>
  <c r="J10"/>
  <c r="I10"/>
  <c r="H10"/>
  <c r="G10"/>
  <c r="F10"/>
  <c r="E10"/>
  <c r="D10"/>
  <c r="C10"/>
  <c r="B10"/>
  <c r="N9"/>
  <c r="L9"/>
  <c r="J9"/>
  <c r="I9"/>
  <c r="H9"/>
  <c r="C9"/>
  <c r="B9"/>
  <c r="N7"/>
  <c r="M7"/>
  <c r="L7"/>
  <c r="J7"/>
  <c r="G7"/>
  <c r="D7"/>
  <c r="C7"/>
  <c r="C9" i="14"/>
  <c r="D9"/>
  <c r="E9"/>
  <c r="F9"/>
  <c r="G9"/>
  <c r="H9"/>
  <c r="I9"/>
  <c r="J9"/>
  <c r="K9"/>
  <c r="L9"/>
  <c r="M9"/>
  <c r="N9"/>
  <c r="B9"/>
  <c r="C8"/>
  <c r="H8"/>
  <c r="I8"/>
  <c r="J8"/>
  <c r="L8"/>
  <c r="N8"/>
  <c r="B8"/>
  <c r="C6"/>
  <c r="D6"/>
  <c r="G6"/>
  <c r="J6"/>
  <c r="L6"/>
  <c r="M6"/>
  <c r="N6"/>
  <c r="B6"/>
  <c r="F19"/>
  <c r="E19"/>
  <c r="D19"/>
  <c r="C19"/>
  <c r="B19"/>
  <c r="C18" i="13"/>
  <c r="D18"/>
  <c r="E18"/>
  <c r="F18"/>
  <c r="B18"/>
  <c r="C8"/>
  <c r="D8"/>
  <c r="E8"/>
  <c r="F8"/>
  <c r="G8"/>
  <c r="H8"/>
  <c r="I8"/>
  <c r="J8"/>
  <c r="K8"/>
  <c r="L8"/>
  <c r="M8"/>
  <c r="N8"/>
  <c r="B8"/>
  <c r="C7"/>
  <c r="D7"/>
  <c r="E7"/>
  <c r="F7"/>
  <c r="G7"/>
  <c r="H7"/>
  <c r="I7"/>
  <c r="J7"/>
  <c r="K7"/>
  <c r="L7"/>
  <c r="M7"/>
  <c r="N7"/>
  <c r="B7"/>
  <c r="M8" i="11"/>
  <c r="B8"/>
  <c r="N7"/>
  <c r="N8" s="1"/>
  <c r="M7"/>
  <c r="L7"/>
  <c r="L8" s="1"/>
  <c r="K7"/>
  <c r="K8" s="1"/>
  <c r="J7"/>
  <c r="J8" s="1"/>
  <c r="I7"/>
  <c r="I8" s="1"/>
  <c r="H7"/>
  <c r="H8" s="1"/>
  <c r="G7"/>
  <c r="G8" s="1"/>
  <c r="F7"/>
  <c r="F8" s="1"/>
  <c r="E7"/>
  <c r="E8" s="1"/>
  <c r="D7"/>
  <c r="D8" s="1"/>
  <c r="C7"/>
  <c r="C8" s="1"/>
  <c r="B7"/>
  <c r="H6" i="10"/>
  <c r="G6"/>
  <c r="F6"/>
  <c r="E6"/>
  <c r="D6"/>
  <c r="C6"/>
  <c r="B6"/>
  <c r="C6" i="9"/>
  <c r="D6"/>
  <c r="E6"/>
  <c r="F6"/>
  <c r="G6"/>
  <c r="H6"/>
  <c r="I6"/>
  <c r="B6"/>
  <c r="N10" i="6"/>
  <c r="C10"/>
  <c r="D10"/>
  <c r="E10"/>
  <c r="F10"/>
  <c r="G10"/>
  <c r="H10"/>
  <c r="I10"/>
  <c r="J10"/>
  <c r="K10"/>
  <c r="L10"/>
  <c r="M10"/>
  <c r="B10"/>
  <c r="C8"/>
  <c r="D8"/>
  <c r="E8"/>
  <c r="F8"/>
  <c r="G8"/>
  <c r="H8"/>
  <c r="I8"/>
  <c r="J8"/>
  <c r="K8"/>
  <c r="L8"/>
  <c r="M8"/>
  <c r="N8"/>
  <c r="B8"/>
  <c r="K16" i="7"/>
  <c r="H16"/>
  <c r="C16"/>
  <c r="J14"/>
  <c r="L14" s="1"/>
  <c r="G14"/>
  <c r="I14" s="1"/>
  <c r="M14" s="1"/>
  <c r="F14"/>
  <c r="E14"/>
  <c r="N14" s="1"/>
  <c r="J13"/>
  <c r="L13" s="1"/>
  <c r="G13"/>
  <c r="I13" s="1"/>
  <c r="M13" s="1"/>
  <c r="F13"/>
  <c r="E13"/>
  <c r="N13" s="1"/>
  <c r="J12"/>
  <c r="L12" s="1"/>
  <c r="G12"/>
  <c r="I12" s="1"/>
  <c r="M12" s="1"/>
  <c r="F12"/>
  <c r="E12"/>
  <c r="N12" s="1"/>
  <c r="J11"/>
  <c r="L11" s="1"/>
  <c r="G11"/>
  <c r="I11" s="1"/>
  <c r="M11" s="1"/>
  <c r="F11"/>
  <c r="E11"/>
  <c r="N11" s="1"/>
  <c r="J10"/>
  <c r="L10" s="1"/>
  <c r="G10"/>
  <c r="I10" s="1"/>
  <c r="M10" s="1"/>
  <c r="F10"/>
  <c r="E10"/>
  <c r="N10" s="1"/>
  <c r="J9"/>
  <c r="L9" s="1"/>
  <c r="G9"/>
  <c r="I9" s="1"/>
  <c r="M9" s="1"/>
  <c r="F9"/>
  <c r="E9"/>
  <c r="N9" s="1"/>
  <c r="J8"/>
  <c r="L8" s="1"/>
  <c r="G8"/>
  <c r="I8" s="1"/>
  <c r="M8" s="1"/>
  <c r="F8"/>
  <c r="E8"/>
  <c r="N8" s="1"/>
  <c r="J7"/>
  <c r="L7" s="1"/>
  <c r="G7"/>
  <c r="I7" s="1"/>
  <c r="M7" s="1"/>
  <c r="F7"/>
  <c r="E7"/>
  <c r="N7" s="1"/>
  <c r="J6"/>
  <c r="L6" s="1"/>
  <c r="G6"/>
  <c r="F6"/>
  <c r="E6"/>
  <c r="J8" i="4"/>
  <c r="H8"/>
  <c r="F8"/>
  <c r="J6"/>
  <c r="I6"/>
  <c r="I8" s="1"/>
  <c r="H6"/>
  <c r="G6"/>
  <c r="G8" s="1"/>
  <c r="F6"/>
  <c r="E6"/>
  <c r="E8" s="1"/>
  <c r="D6"/>
  <c r="D8" s="1"/>
  <c r="C6"/>
  <c r="C8" s="1"/>
  <c r="B6"/>
  <c r="B8" s="1"/>
  <c r="F16" i="7" l="1"/>
  <c r="E16"/>
  <c r="G16"/>
  <c r="L16"/>
  <c r="J16"/>
  <c r="I6"/>
  <c r="I16" l="1"/>
  <c r="M6"/>
  <c r="M16" l="1"/>
  <c r="N6"/>
  <c r="N16" s="1"/>
  <c r="C8" i="2" l="1"/>
  <c r="D8"/>
  <c r="E8"/>
  <c r="F8"/>
  <c r="G8"/>
  <c r="H8"/>
  <c r="I8"/>
  <c r="J8"/>
  <c r="K8"/>
  <c r="L8"/>
  <c r="B8"/>
</calcChain>
</file>

<file path=xl/sharedStrings.xml><?xml version="1.0" encoding="utf-8"?>
<sst xmlns="http://schemas.openxmlformats.org/spreadsheetml/2006/main" count="310" uniqueCount="109">
  <si>
    <t>SINGHPURA INTERNATIONAL SCHOOL, CHAPPAR, PATIALA</t>
  </si>
  <si>
    <t>VPO- CHAPPAR, TEHSIL - Rajpura, District-patiala</t>
  </si>
  <si>
    <t>FEE AND FUNDS DETAIL FOR THE SESSION 16-17</t>
  </si>
  <si>
    <t>PARTICULARS</t>
  </si>
  <si>
    <t>PRE-NUR</t>
  </si>
  <si>
    <t>NUR</t>
  </si>
  <si>
    <t>K.G.</t>
  </si>
  <si>
    <t>I</t>
  </si>
  <si>
    <t>II</t>
  </si>
  <si>
    <t>III</t>
  </si>
  <si>
    <t>IV</t>
  </si>
  <si>
    <t>V</t>
  </si>
  <si>
    <t>VI</t>
  </si>
  <si>
    <t>VII</t>
  </si>
  <si>
    <t>Registration Fee                (For new students)</t>
  </si>
  <si>
    <t>Annual Fee                ( for new Students)</t>
  </si>
  <si>
    <t>Monthly Fee</t>
  </si>
  <si>
    <t xml:space="preserve">Monthly Fee (New) </t>
  </si>
  <si>
    <t>VIII</t>
  </si>
  <si>
    <t>Exam fee               ( Per Term)</t>
  </si>
  <si>
    <t>FEE AND FUNDS DETAIL FOR THE SESSION 17-18</t>
  </si>
  <si>
    <t>Total Annual</t>
  </si>
  <si>
    <t>Annual Fee                (For all)</t>
  </si>
  <si>
    <t>Registration Fee                (for new Students)</t>
  </si>
  <si>
    <t>Exam Fee</t>
  </si>
  <si>
    <t>Late Fee</t>
  </si>
  <si>
    <t>Rs. 5/- per day after the 7th day of every month.</t>
  </si>
  <si>
    <t>Total</t>
  </si>
  <si>
    <t>FEE DETAIL FOR THE SESSION 15-16</t>
  </si>
  <si>
    <t>Exam Fee                                                          (Per Term)</t>
  </si>
  <si>
    <t>FEE DETAIL FOR THE SESSION 18 -19</t>
  </si>
  <si>
    <t>IX</t>
  </si>
  <si>
    <t>SINGHPURA INTERNATIONAL SCHOOL</t>
  </si>
  <si>
    <t>SINGHPURA FARMS</t>
  </si>
  <si>
    <t>FEE AT A GLANCE 2015-16</t>
  </si>
  <si>
    <t>FEE CONCESSION</t>
  </si>
  <si>
    <t>FEE COLLECTED</t>
  </si>
  <si>
    <t>Sr. No.</t>
  </si>
  <si>
    <t>CLASS</t>
  </si>
  <si>
    <t>No. of Stds.</t>
  </si>
  <si>
    <t>Total Fee</t>
  </si>
  <si>
    <t>Amount</t>
  </si>
  <si>
    <t>Total Fee Concession</t>
  </si>
  <si>
    <t>Total Fee Collected</t>
  </si>
  <si>
    <t>PN</t>
  </si>
  <si>
    <t xml:space="preserve">1st </t>
  </si>
  <si>
    <t xml:space="preserve">2nd </t>
  </si>
  <si>
    <t xml:space="preserve">3rd </t>
  </si>
  <si>
    <t xml:space="preserve">4th </t>
  </si>
  <si>
    <t xml:space="preserve">5th </t>
  </si>
  <si>
    <t>6th</t>
  </si>
  <si>
    <t>Registration Fee                                 (For new students)</t>
  </si>
  <si>
    <t>FEE DETAIL FOR THE SESSION 19 -20</t>
  </si>
  <si>
    <t>X</t>
  </si>
  <si>
    <t>Sports fee</t>
  </si>
  <si>
    <t>Monthly Fee 2018-19</t>
  </si>
  <si>
    <t>Monthly Fee 2019-20</t>
  </si>
  <si>
    <t>Rounded up</t>
  </si>
  <si>
    <t>Note :- As per Govt. rules fee can be increased upto 8%.</t>
  </si>
  <si>
    <t>Registration Fee                                     (For new students)</t>
  </si>
  <si>
    <t>Annual Fee</t>
  </si>
  <si>
    <t>FEE DETAIL FOR THE SESSION 14-15</t>
  </si>
  <si>
    <t>FEE DETAIL FOR THE SESSION 13-14</t>
  </si>
  <si>
    <t>Annual Fee                         ( for all)</t>
  </si>
  <si>
    <t>Annual Fee                              ( for all)</t>
  </si>
  <si>
    <t>Registration Fee                                    (For new students)</t>
  </si>
  <si>
    <t>Registration Fee                           (For new students)</t>
  </si>
  <si>
    <t>Annual Fee                           ( for all)</t>
  </si>
  <si>
    <t>FEE DETAIL FOR THE SESSION 20 -21</t>
  </si>
  <si>
    <t>Rounded</t>
  </si>
  <si>
    <t>Monthly Fee 2022-23 &amp; 23-24</t>
  </si>
  <si>
    <t>50% Concession</t>
  </si>
  <si>
    <t>20% Concession</t>
  </si>
  <si>
    <t>Detail of Annual Fee</t>
  </si>
  <si>
    <t>Pre Nur to K.G.</t>
  </si>
  <si>
    <t>9th</t>
  </si>
  <si>
    <t>10th</t>
  </si>
  <si>
    <t>Mid Term Examination</t>
  </si>
  <si>
    <t>Pre Annual/Board Exams</t>
  </si>
  <si>
    <t>Annual Examination</t>
  </si>
  <si>
    <t>Board Registration Fee</t>
  </si>
  <si>
    <t>Stationary (Rs. 150/month)</t>
  </si>
  <si>
    <t xml:space="preserve">Pre Mid Term Test </t>
  </si>
  <si>
    <t xml:space="preserve">Post Mid Term Test </t>
  </si>
  <si>
    <t>Worksheet Fee</t>
  </si>
  <si>
    <t>1st to 5th</t>
  </si>
  <si>
    <t>6th to 8th</t>
  </si>
  <si>
    <t>Note:- No increase in admission (one time), Tution and van Fee in the session 2023-24</t>
  </si>
  <si>
    <t>FEE DETAIL FOR THE SESSION 2022-23 &amp; 23 -24</t>
  </si>
  <si>
    <t>8% increased</t>
  </si>
  <si>
    <t>FEE DETAIL FOR THE SESSION 2024-25</t>
  </si>
  <si>
    <t>Rounded 20%</t>
  </si>
  <si>
    <t>Pre Mid Term Test (2 Times)</t>
  </si>
  <si>
    <t>Post Mid Term Test (2 Times)</t>
  </si>
  <si>
    <t>Tuition Fee Rounded 2024-25</t>
  </si>
  <si>
    <t xml:space="preserve">Stationary </t>
  </si>
  <si>
    <t>1st to 8th</t>
  </si>
  <si>
    <t>Registration Fee                                     (For new students Only)</t>
  </si>
  <si>
    <t>Nursery</t>
  </si>
  <si>
    <t>JKG</t>
  </si>
  <si>
    <t>SKG</t>
  </si>
  <si>
    <t>Nur to SKG</t>
  </si>
  <si>
    <t>Detail of Examination Fee for all Students</t>
  </si>
  <si>
    <t xml:space="preserve">Special Discount (if all the amount paid in the month of April) </t>
  </si>
  <si>
    <t>Discounted amount in the month of January to March</t>
  </si>
  <si>
    <t>LKG</t>
  </si>
  <si>
    <t>UKG</t>
  </si>
  <si>
    <t>FEE STRUCTURE FOR THE SESSION 2026-27</t>
  </si>
  <si>
    <t>Tuition Fee 2026-27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</si>
</sst>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lgerian"/>
      <family val="5"/>
    </font>
    <font>
      <b/>
      <sz val="14"/>
      <color theme="1"/>
      <name val="Calibri"/>
      <family val="2"/>
      <scheme val="minor"/>
    </font>
    <font>
      <b/>
      <sz val="14"/>
      <color theme="1"/>
      <name val="Algerian"/>
      <family val="5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Algerian"/>
      <family val="5"/>
    </font>
    <font>
      <b/>
      <sz val="2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6"/>
      <color theme="1"/>
      <name val="Algerian"/>
      <family val="5"/>
    </font>
    <font>
      <b/>
      <sz val="48"/>
      <color theme="1"/>
      <name val="Algerian"/>
      <family val="5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9" fontId="1" fillId="0" borderId="5" xfId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9" fontId="8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9" fontId="15" fillId="4" borderId="0" xfId="0" applyNumberFormat="1" applyFont="1" applyFill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" fontId="16" fillId="4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1" fontId="15" fillId="0" borderId="0" xfId="0" applyNumberFormat="1" applyFont="1" applyAlignment="1">
      <alignment horizontal="right" vertical="center"/>
    </xf>
    <xf numFmtId="0" fontId="18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vertical="top" wrapText="1"/>
    </xf>
    <xf numFmtId="0" fontId="15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19" xfId="0" applyFont="1" applyBorder="1"/>
    <xf numFmtId="0" fontId="16" fillId="0" borderId="20" xfId="0" applyFont="1" applyBorder="1"/>
    <xf numFmtId="0" fontId="10" fillId="0" borderId="1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5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3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6" fillId="0" borderId="2" xfId="1" applyFont="1" applyBorder="1" applyAlignment="1">
      <alignment horizontal="center" vertical="center"/>
    </xf>
    <xf numFmtId="9" fontId="6" fillId="0" borderId="3" xfId="1" applyFont="1" applyBorder="1" applyAlignment="1">
      <alignment horizontal="center" vertical="center"/>
    </xf>
    <xf numFmtId="9" fontId="6" fillId="0" borderId="4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view="pageBreakPreview" zoomScale="60" workbookViewId="0">
      <selection activeCell="Z6" sqref="Z6"/>
    </sheetView>
  </sheetViews>
  <sheetFormatPr defaultColWidth="8.85546875" defaultRowHeight="27.6" customHeight="1"/>
  <cols>
    <col min="1" max="1" width="19.28515625" style="2" customWidth="1"/>
    <col min="2" max="2" width="11.85546875" style="7" customWidth="1"/>
    <col min="3" max="16384" width="8.85546875" style="7"/>
  </cols>
  <sheetData>
    <row r="1" spans="1:8" ht="27.6" customHeight="1">
      <c r="A1" s="87" t="s">
        <v>0</v>
      </c>
      <c r="B1" s="87"/>
      <c r="C1" s="87"/>
      <c r="D1" s="87"/>
      <c r="E1" s="87"/>
      <c r="F1" s="87"/>
      <c r="G1" s="87"/>
      <c r="H1" s="87"/>
    </row>
    <row r="2" spans="1:8" ht="27.6" customHeight="1">
      <c r="A2" s="87" t="s">
        <v>62</v>
      </c>
      <c r="B2" s="87"/>
      <c r="C2" s="87"/>
      <c r="D2" s="87"/>
      <c r="E2" s="87"/>
      <c r="F2" s="87"/>
      <c r="G2" s="87"/>
      <c r="H2" s="87"/>
    </row>
    <row r="3" spans="1:8" ht="27.6" customHeigh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</row>
    <row r="4" spans="1:8" ht="51.6" customHeight="1">
      <c r="A4" s="1" t="s">
        <v>65</v>
      </c>
      <c r="B4" s="7">
        <v>200</v>
      </c>
      <c r="C4" s="7">
        <v>200</v>
      </c>
      <c r="D4" s="7">
        <v>200</v>
      </c>
      <c r="E4" s="7">
        <v>200</v>
      </c>
      <c r="F4" s="7">
        <v>200</v>
      </c>
      <c r="G4" s="7">
        <v>200</v>
      </c>
      <c r="H4" s="7">
        <v>200</v>
      </c>
    </row>
    <row r="5" spans="1:8" ht="37.15" customHeight="1">
      <c r="A5" s="1" t="s">
        <v>64</v>
      </c>
      <c r="B5" s="7">
        <v>1900</v>
      </c>
      <c r="C5" s="7">
        <v>1900</v>
      </c>
      <c r="D5" s="7">
        <v>1900</v>
      </c>
      <c r="E5" s="7">
        <v>1900</v>
      </c>
      <c r="F5" s="7">
        <v>1900</v>
      </c>
      <c r="G5" s="7">
        <v>1900</v>
      </c>
      <c r="H5" s="7">
        <v>1900</v>
      </c>
    </row>
    <row r="6" spans="1:8" ht="27.6" customHeight="1">
      <c r="A6" s="2" t="s">
        <v>27</v>
      </c>
      <c r="B6" s="7">
        <f>SUM(B4:B5)</f>
        <v>2100</v>
      </c>
      <c r="C6" s="7">
        <f t="shared" ref="C6:H6" si="0">SUM(C4:C5)</f>
        <v>2100</v>
      </c>
      <c r="D6" s="7">
        <f t="shared" si="0"/>
        <v>2100</v>
      </c>
      <c r="E6" s="7">
        <f t="shared" si="0"/>
        <v>2100</v>
      </c>
      <c r="F6" s="7">
        <f t="shared" si="0"/>
        <v>2100</v>
      </c>
      <c r="G6" s="7">
        <f t="shared" si="0"/>
        <v>2100</v>
      </c>
      <c r="H6" s="7">
        <f t="shared" si="0"/>
        <v>2100</v>
      </c>
    </row>
    <row r="7" spans="1:8" ht="27.6" customHeight="1">
      <c r="A7" s="2" t="s">
        <v>16</v>
      </c>
      <c r="B7" s="7">
        <v>340</v>
      </c>
      <c r="C7" s="7">
        <v>380</v>
      </c>
      <c r="D7" s="7">
        <v>420</v>
      </c>
      <c r="E7" s="7">
        <v>460</v>
      </c>
      <c r="F7" s="7">
        <v>500</v>
      </c>
      <c r="G7" s="7">
        <v>600</v>
      </c>
      <c r="H7" s="7">
        <v>650</v>
      </c>
    </row>
    <row r="8" spans="1:8" ht="27.6" customHeight="1">
      <c r="A8" s="2" t="s">
        <v>24</v>
      </c>
    </row>
  </sheetData>
  <mergeCells count="2">
    <mergeCell ref="A1:H1"/>
    <mergeCell ref="A2:H2"/>
  </mergeCells>
  <printOptions gridLines="1"/>
  <pageMargins left="0.75" right="0.25" top="0.5" bottom="0.25" header="0.3" footer="0.3"/>
  <pageSetup scale="14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5"/>
  <sheetViews>
    <sheetView view="pageBreakPreview" topLeftCell="A10" zoomScale="60" workbookViewId="0">
      <selection activeCell="H10" sqref="H10"/>
    </sheetView>
  </sheetViews>
  <sheetFormatPr defaultColWidth="13.7109375" defaultRowHeight="54" customHeight="1"/>
  <cols>
    <col min="1" max="1" width="50.28515625" style="46" customWidth="1"/>
    <col min="2" max="2" width="16.28515625" style="48" customWidth="1"/>
    <col min="3" max="12" width="13.7109375" style="48"/>
    <col min="13" max="13" width="15.28515625" style="48" customWidth="1"/>
    <col min="14" max="14" width="16.28515625" style="48" customWidth="1"/>
    <col min="15" max="16384" width="13.7109375" style="48"/>
  </cols>
  <sheetData>
    <row r="1" spans="1:14" s="45" customFormat="1" ht="54" customHeight="1">
      <c r="A1" s="110" t="s">
        <v>32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59" customFormat="1" ht="44.25" customHeight="1">
      <c r="A2" s="111" t="s">
        <v>90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s="59" customFormat="1" ht="54" customHeight="1">
      <c r="A3" s="60" t="s">
        <v>3</v>
      </c>
      <c r="B3" s="67" t="s">
        <v>4</v>
      </c>
      <c r="C3" s="61" t="s">
        <v>5</v>
      </c>
      <c r="D3" s="61" t="s">
        <v>6</v>
      </c>
      <c r="E3" s="61" t="s">
        <v>7</v>
      </c>
      <c r="F3" s="61" t="s">
        <v>8</v>
      </c>
      <c r="G3" s="61" t="s">
        <v>9</v>
      </c>
      <c r="H3" s="61" t="s">
        <v>10</v>
      </c>
      <c r="I3" s="61" t="s">
        <v>11</v>
      </c>
      <c r="J3" s="61" t="s">
        <v>12</v>
      </c>
      <c r="K3" s="61" t="s">
        <v>13</v>
      </c>
      <c r="L3" s="61" t="s">
        <v>18</v>
      </c>
      <c r="M3" s="61" t="s">
        <v>31</v>
      </c>
      <c r="N3" s="61" t="s">
        <v>53</v>
      </c>
    </row>
    <row r="4" spans="1:14" ht="54" customHeight="1">
      <c r="A4" s="47" t="s">
        <v>59</v>
      </c>
      <c r="B4" s="45">
        <v>11000</v>
      </c>
      <c r="C4" s="45">
        <v>11000</v>
      </c>
      <c r="D4" s="45">
        <v>11000</v>
      </c>
      <c r="E4" s="45">
        <v>12000</v>
      </c>
      <c r="F4" s="45">
        <v>12000</v>
      </c>
      <c r="G4" s="45">
        <v>12000</v>
      </c>
      <c r="H4" s="45">
        <v>12000</v>
      </c>
      <c r="I4" s="45">
        <v>12000</v>
      </c>
      <c r="J4" s="45">
        <v>15000</v>
      </c>
      <c r="K4" s="45">
        <v>15000</v>
      </c>
      <c r="L4" s="45">
        <v>15000</v>
      </c>
      <c r="M4" s="45">
        <v>15000</v>
      </c>
      <c r="N4" s="45">
        <v>0</v>
      </c>
    </row>
    <row r="5" spans="1:14" ht="46.5" customHeight="1">
      <c r="A5" s="47" t="s">
        <v>70</v>
      </c>
      <c r="B5" s="48">
        <v>1500</v>
      </c>
      <c r="C5" s="48">
        <v>1500</v>
      </c>
      <c r="D5" s="48">
        <v>1550</v>
      </c>
      <c r="E5" s="48">
        <v>1610</v>
      </c>
      <c r="F5" s="48">
        <v>1680</v>
      </c>
      <c r="G5" s="48">
        <v>1750</v>
      </c>
      <c r="H5" s="48">
        <v>1820</v>
      </c>
      <c r="I5" s="48">
        <v>1890</v>
      </c>
      <c r="J5" s="48">
        <v>1950</v>
      </c>
      <c r="K5" s="48">
        <v>2010</v>
      </c>
      <c r="L5" s="48">
        <v>2100</v>
      </c>
      <c r="M5" s="48">
        <v>2200</v>
      </c>
      <c r="N5" s="48">
        <v>2500</v>
      </c>
    </row>
    <row r="6" spans="1:14" ht="54" customHeight="1">
      <c r="A6" s="47" t="s">
        <v>89</v>
      </c>
      <c r="B6" s="48">
        <f>B5*8%</f>
        <v>120</v>
      </c>
      <c r="C6" s="48">
        <f t="shared" ref="C6:N6" si="0">C5*8%</f>
        <v>120</v>
      </c>
      <c r="D6" s="48">
        <f t="shared" si="0"/>
        <v>124</v>
      </c>
      <c r="E6" s="48">
        <v>130</v>
      </c>
      <c r="F6" s="48">
        <v>135</v>
      </c>
      <c r="G6" s="48">
        <f t="shared" si="0"/>
        <v>140</v>
      </c>
      <c r="H6" s="48">
        <v>146</v>
      </c>
      <c r="I6" s="48">
        <v>152</v>
      </c>
      <c r="J6" s="48">
        <f t="shared" si="0"/>
        <v>156</v>
      </c>
      <c r="K6" s="48">
        <v>161</v>
      </c>
      <c r="L6" s="48">
        <f t="shared" si="0"/>
        <v>168</v>
      </c>
      <c r="M6" s="48">
        <f t="shared" si="0"/>
        <v>176</v>
      </c>
      <c r="N6" s="48">
        <f t="shared" si="0"/>
        <v>200</v>
      </c>
    </row>
    <row r="7" spans="1:14" ht="54" customHeight="1">
      <c r="A7" s="69" t="s">
        <v>94</v>
      </c>
      <c r="B7" s="70">
        <v>1620</v>
      </c>
      <c r="C7" s="70">
        <v>1620</v>
      </c>
      <c r="D7" s="70">
        <v>1670</v>
      </c>
      <c r="E7" s="70">
        <v>1730</v>
      </c>
      <c r="F7" s="70">
        <v>1810</v>
      </c>
      <c r="G7" s="70">
        <v>1890</v>
      </c>
      <c r="H7" s="70">
        <v>1960</v>
      </c>
      <c r="I7" s="70">
        <v>2040</v>
      </c>
      <c r="J7" s="70">
        <v>2100</v>
      </c>
      <c r="K7" s="70">
        <v>2170</v>
      </c>
      <c r="L7" s="70">
        <v>2260</v>
      </c>
      <c r="M7" s="70">
        <v>2370</v>
      </c>
      <c r="N7" s="71">
        <v>2700</v>
      </c>
    </row>
    <row r="8" spans="1:14" ht="54" customHeight="1">
      <c r="A8" s="47" t="s">
        <v>71</v>
      </c>
      <c r="B8" s="48">
        <f>B7*50%</f>
        <v>810</v>
      </c>
      <c r="C8" s="48">
        <f t="shared" ref="C8:N8" si="1">C7*50%</f>
        <v>810</v>
      </c>
      <c r="D8" s="48">
        <v>840</v>
      </c>
      <c r="E8" s="48">
        <v>870</v>
      </c>
      <c r="F8" s="48">
        <v>910</v>
      </c>
      <c r="G8" s="48">
        <v>950</v>
      </c>
      <c r="H8" s="48">
        <f t="shared" si="1"/>
        <v>980</v>
      </c>
      <c r="I8" s="48">
        <f t="shared" si="1"/>
        <v>1020</v>
      </c>
      <c r="J8" s="48">
        <f t="shared" si="1"/>
        <v>1050</v>
      </c>
      <c r="K8" s="48">
        <v>1090</v>
      </c>
      <c r="L8" s="48">
        <f t="shared" si="1"/>
        <v>1130</v>
      </c>
      <c r="M8" s="48">
        <v>1190</v>
      </c>
      <c r="N8" s="48">
        <f t="shared" si="1"/>
        <v>1350</v>
      </c>
    </row>
    <row r="9" spans="1:14" ht="54" customHeight="1">
      <c r="A9" s="47" t="s">
        <v>72</v>
      </c>
      <c r="B9" s="48">
        <f>B7*80%</f>
        <v>1296</v>
      </c>
      <c r="C9" s="48">
        <f t="shared" ref="C9:N9" si="2">C7*80%</f>
        <v>1296</v>
      </c>
      <c r="D9" s="48">
        <f t="shared" si="2"/>
        <v>1336</v>
      </c>
      <c r="E9" s="48">
        <f t="shared" si="2"/>
        <v>1384</v>
      </c>
      <c r="F9" s="48">
        <f t="shared" si="2"/>
        <v>1448</v>
      </c>
      <c r="G9" s="48">
        <f t="shared" si="2"/>
        <v>1512</v>
      </c>
      <c r="H9" s="48">
        <f t="shared" si="2"/>
        <v>1568</v>
      </c>
      <c r="I9" s="48">
        <f t="shared" si="2"/>
        <v>1632</v>
      </c>
      <c r="J9" s="48">
        <f t="shared" si="2"/>
        <v>1680</v>
      </c>
      <c r="K9" s="48">
        <f t="shared" si="2"/>
        <v>1736</v>
      </c>
      <c r="L9" s="48">
        <f t="shared" si="2"/>
        <v>1808</v>
      </c>
      <c r="M9" s="48">
        <f t="shared" si="2"/>
        <v>1896</v>
      </c>
      <c r="N9" s="48">
        <f t="shared" si="2"/>
        <v>2160</v>
      </c>
    </row>
    <row r="10" spans="1:14" ht="54" customHeight="1">
      <c r="A10" s="47" t="s">
        <v>91</v>
      </c>
      <c r="B10" s="48">
        <v>1300</v>
      </c>
      <c r="C10" s="48">
        <v>1300</v>
      </c>
      <c r="D10" s="48">
        <v>1340</v>
      </c>
      <c r="E10" s="48">
        <v>1390</v>
      </c>
      <c r="F10" s="48">
        <v>1450</v>
      </c>
      <c r="G10" s="48">
        <v>1520</v>
      </c>
      <c r="H10" s="48">
        <v>1570</v>
      </c>
      <c r="I10" s="48">
        <v>1640</v>
      </c>
      <c r="J10" s="48">
        <v>1680</v>
      </c>
      <c r="K10" s="48">
        <v>1740</v>
      </c>
      <c r="L10" s="48">
        <v>1810</v>
      </c>
      <c r="M10" s="48">
        <v>1900</v>
      </c>
      <c r="N10" s="48">
        <v>2160</v>
      </c>
    </row>
    <row r="11" spans="1:14" customFormat="1" ht="54" customHeight="1">
      <c r="A11" s="68" t="s">
        <v>73</v>
      </c>
      <c r="B11" s="64" t="s">
        <v>74</v>
      </c>
      <c r="C11" s="64" t="s">
        <v>85</v>
      </c>
      <c r="D11" s="64" t="s">
        <v>86</v>
      </c>
      <c r="E11" s="64" t="s">
        <v>75</v>
      </c>
      <c r="F11" s="45" t="s">
        <v>76</v>
      </c>
      <c r="G11" s="48"/>
      <c r="H11" s="48"/>
      <c r="I11" s="48"/>
      <c r="J11" s="48"/>
      <c r="K11" s="48"/>
      <c r="L11" s="48"/>
      <c r="M11" s="48"/>
      <c r="N11" s="48"/>
    </row>
    <row r="12" spans="1:14" customFormat="1" ht="44.25" customHeight="1">
      <c r="A12" s="46" t="s">
        <v>92</v>
      </c>
      <c r="B12" s="48">
        <v>200</v>
      </c>
      <c r="C12" s="48">
        <v>400</v>
      </c>
      <c r="D12" s="48">
        <v>500</v>
      </c>
      <c r="E12" s="48">
        <v>700</v>
      </c>
      <c r="F12" s="48">
        <v>1000</v>
      </c>
      <c r="G12" s="48"/>
      <c r="H12" s="66"/>
      <c r="I12" s="66"/>
      <c r="J12" s="66"/>
      <c r="K12" s="66"/>
      <c r="L12" s="66"/>
      <c r="M12" s="66"/>
      <c r="N12" s="66"/>
    </row>
    <row r="13" spans="1:14" s="49" customFormat="1" ht="41.25" customHeight="1">
      <c r="A13" s="46" t="s">
        <v>77</v>
      </c>
      <c r="B13" s="48">
        <v>300</v>
      </c>
      <c r="C13" s="48">
        <v>600</v>
      </c>
      <c r="D13" s="48">
        <v>700</v>
      </c>
      <c r="E13" s="48">
        <v>600</v>
      </c>
      <c r="F13" s="48">
        <v>1000</v>
      </c>
      <c r="G13" s="48"/>
      <c r="H13" s="66"/>
      <c r="I13" s="66"/>
      <c r="J13" s="66"/>
      <c r="K13" s="66"/>
      <c r="L13" s="66"/>
      <c r="M13" s="66"/>
      <c r="N13" s="48"/>
    </row>
    <row r="14" spans="1:14" s="49" customFormat="1" ht="41.25" customHeight="1">
      <c r="A14" s="46" t="s">
        <v>93</v>
      </c>
      <c r="B14" s="48">
        <v>200</v>
      </c>
      <c r="C14" s="48">
        <v>400</v>
      </c>
      <c r="D14" s="48">
        <v>500</v>
      </c>
      <c r="E14" s="48">
        <v>700</v>
      </c>
      <c r="F14" s="48">
        <v>1000</v>
      </c>
      <c r="G14" s="48"/>
      <c r="H14" s="48"/>
      <c r="I14" s="48"/>
      <c r="J14" s="48"/>
      <c r="K14" s="48"/>
      <c r="L14" s="48"/>
      <c r="M14" s="48"/>
      <c r="N14" s="48"/>
    </row>
    <row r="15" spans="1:14" s="49" customFormat="1" ht="44.25" customHeight="1">
      <c r="A15" s="46" t="s">
        <v>78</v>
      </c>
      <c r="B15" s="48">
        <v>200</v>
      </c>
      <c r="C15" s="48">
        <v>500</v>
      </c>
      <c r="D15" s="48">
        <v>600</v>
      </c>
      <c r="E15" s="48">
        <v>600</v>
      </c>
      <c r="F15" s="48">
        <v>5000</v>
      </c>
      <c r="G15" s="48"/>
      <c r="H15" s="48"/>
      <c r="I15" s="48"/>
      <c r="J15" s="48"/>
      <c r="K15" s="48"/>
      <c r="L15" s="48"/>
      <c r="M15" s="48"/>
      <c r="N15" s="48"/>
    </row>
    <row r="16" spans="1:14" s="49" customFormat="1" ht="42.75" customHeight="1">
      <c r="A16" s="46" t="s">
        <v>79</v>
      </c>
      <c r="B16" s="48">
        <v>300</v>
      </c>
      <c r="C16" s="48">
        <v>600</v>
      </c>
      <c r="D16" s="48">
        <v>700</v>
      </c>
      <c r="E16" s="48">
        <v>600</v>
      </c>
      <c r="F16" s="48">
        <v>0</v>
      </c>
      <c r="G16" s="48"/>
      <c r="H16" s="48"/>
      <c r="I16" s="48"/>
      <c r="J16" s="48"/>
      <c r="K16" s="48"/>
      <c r="L16" s="48"/>
      <c r="M16" s="48"/>
      <c r="N16" s="48"/>
    </row>
    <row r="17" spans="1:14" s="49" customFormat="1" ht="41.25" customHeight="1">
      <c r="A17" s="46" t="s">
        <v>95</v>
      </c>
      <c r="B17" s="48">
        <v>1800</v>
      </c>
      <c r="C17" s="48">
        <v>0</v>
      </c>
      <c r="D17" s="48">
        <v>0</v>
      </c>
      <c r="E17" s="48">
        <v>0</v>
      </c>
      <c r="F17" s="48">
        <v>0</v>
      </c>
      <c r="G17" s="48"/>
      <c r="H17" s="48"/>
      <c r="I17" s="48"/>
      <c r="J17" s="48"/>
      <c r="K17" s="48"/>
      <c r="L17" s="48"/>
      <c r="M17" s="48"/>
      <c r="N17" s="48"/>
    </row>
    <row r="18" spans="1:14" s="49" customFormat="1" ht="41.25" customHeight="1">
      <c r="A18" s="46" t="s">
        <v>80</v>
      </c>
      <c r="B18" s="48">
        <v>0</v>
      </c>
      <c r="C18" s="48">
        <v>0</v>
      </c>
      <c r="E18" s="48">
        <v>1800</v>
      </c>
      <c r="F18" s="48">
        <v>4000</v>
      </c>
      <c r="G18" s="48"/>
      <c r="H18" s="48"/>
      <c r="I18" s="48"/>
      <c r="J18" s="48"/>
      <c r="K18" s="48"/>
      <c r="L18" s="48"/>
      <c r="M18" s="48"/>
      <c r="N18" s="48"/>
    </row>
    <row r="19" spans="1:14" s="65" customFormat="1" ht="40.5" customHeight="1">
      <c r="A19" s="45" t="s">
        <v>27</v>
      </c>
      <c r="B19" s="45">
        <f>SUM(B12:B18)</f>
        <v>3000</v>
      </c>
      <c r="C19" s="45">
        <f t="shared" ref="C19:F19" si="3">SUM(C12:C18)</f>
        <v>2500</v>
      </c>
      <c r="D19" s="45">
        <f t="shared" si="3"/>
        <v>3000</v>
      </c>
      <c r="E19" s="45">
        <f t="shared" si="3"/>
        <v>5000</v>
      </c>
      <c r="F19" s="45">
        <f t="shared" si="3"/>
        <v>12000</v>
      </c>
      <c r="G19" s="45"/>
      <c r="H19" s="45"/>
      <c r="I19" s="45"/>
      <c r="J19" s="45"/>
      <c r="K19" s="45"/>
      <c r="L19" s="45"/>
      <c r="M19" s="45"/>
      <c r="N19" s="45"/>
    </row>
    <row r="20" spans="1:14" s="49" customFormat="1" ht="54" customHeight="1"/>
    <row r="21" spans="1:14" s="49" customFormat="1" ht="54" customHeight="1"/>
    <row r="22" spans="1:14" s="49" customFormat="1" ht="54" customHeight="1"/>
    <row r="23" spans="1:14" s="49" customFormat="1" ht="54" customHeight="1"/>
    <row r="24" spans="1:14" s="49" customFormat="1" ht="54" customHeight="1"/>
    <row r="25" spans="1:14" s="49" customFormat="1" ht="54" customHeight="1"/>
    <row r="26" spans="1:14" s="49" customFormat="1" ht="54" customHeight="1"/>
    <row r="27" spans="1:14" s="49" customFormat="1" ht="54" customHeight="1"/>
    <row r="28" spans="1:14" s="49" customFormat="1" ht="54" customHeight="1"/>
    <row r="29" spans="1:14" s="49" customFormat="1" ht="54" customHeight="1"/>
    <row r="30" spans="1:14" s="49" customFormat="1" ht="54" customHeight="1"/>
    <row r="31" spans="1:14" s="49" customFormat="1" ht="54" customHeight="1"/>
    <row r="32" spans="1:14" s="49" customFormat="1" ht="54" customHeight="1"/>
    <row r="33" s="49" customFormat="1" ht="54" customHeight="1"/>
    <row r="34" s="49" customFormat="1" ht="54" customHeight="1"/>
    <row r="35" s="49" customFormat="1" ht="54" customHeight="1"/>
  </sheetData>
  <mergeCells count="2">
    <mergeCell ref="A1:N1"/>
    <mergeCell ref="A2:N2"/>
  </mergeCells>
  <printOptions gridLines="1"/>
  <pageMargins left="0.5" right="0.25" top="1" bottom="0.5" header="0.3" footer="0.3"/>
  <pageSetup scale="53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37"/>
  <sheetViews>
    <sheetView view="pageBreakPreview" zoomScale="60" workbookViewId="0">
      <selection activeCell="H18" sqref="H18:I18"/>
    </sheetView>
  </sheetViews>
  <sheetFormatPr defaultColWidth="13.7109375" defaultRowHeight="54" customHeight="1"/>
  <cols>
    <col min="1" max="1" width="50.28515625" style="46" customWidth="1"/>
    <col min="2" max="2" width="16.28515625" style="48" customWidth="1"/>
    <col min="3" max="12" width="13.7109375" style="48"/>
    <col min="13" max="13" width="15.28515625" style="48" customWidth="1"/>
    <col min="14" max="14" width="16.28515625" style="48" customWidth="1"/>
    <col min="15" max="16384" width="13.7109375" style="48"/>
  </cols>
  <sheetData>
    <row r="1" spans="1:14" s="45" customFormat="1" ht="54" customHeight="1">
      <c r="A1" s="110" t="s">
        <v>32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59" customFormat="1" ht="44.25" customHeight="1">
      <c r="A2" s="111" t="s">
        <v>90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s="59" customFormat="1" ht="44.25" customHeight="1">
      <c r="A3" s="60" t="s">
        <v>3</v>
      </c>
      <c r="B3" s="67" t="s">
        <v>98</v>
      </c>
      <c r="C3" s="61" t="s">
        <v>99</v>
      </c>
      <c r="D3" s="61" t="s">
        <v>100</v>
      </c>
      <c r="E3" s="61" t="s">
        <v>7</v>
      </c>
      <c r="F3" s="61" t="s">
        <v>8</v>
      </c>
      <c r="G3" s="61" t="s">
        <v>9</v>
      </c>
      <c r="H3" s="61" t="s">
        <v>10</v>
      </c>
      <c r="I3" s="61" t="s">
        <v>11</v>
      </c>
      <c r="J3" s="61" t="s">
        <v>12</v>
      </c>
      <c r="K3" s="61" t="s">
        <v>13</v>
      </c>
      <c r="L3" s="61" t="s">
        <v>18</v>
      </c>
      <c r="M3" s="61" t="s">
        <v>31</v>
      </c>
      <c r="N3" s="61" t="s">
        <v>53</v>
      </c>
    </row>
    <row r="4" spans="1:14" ht="54" customHeight="1">
      <c r="A4" s="47" t="s">
        <v>97</v>
      </c>
      <c r="B4" s="45">
        <v>8500</v>
      </c>
      <c r="C4" s="45">
        <v>8500</v>
      </c>
      <c r="D4" s="45">
        <v>8500</v>
      </c>
      <c r="E4" s="45">
        <v>8500</v>
      </c>
      <c r="F4" s="45">
        <v>8500</v>
      </c>
      <c r="G4" s="45">
        <v>8500</v>
      </c>
      <c r="H4" s="45">
        <v>8500</v>
      </c>
      <c r="I4" s="45">
        <v>8500</v>
      </c>
      <c r="J4" s="45">
        <v>8500</v>
      </c>
      <c r="K4" s="45">
        <v>8500</v>
      </c>
      <c r="L4" s="45">
        <v>8500</v>
      </c>
      <c r="M4" s="45">
        <v>8500</v>
      </c>
      <c r="N4" s="45">
        <v>0</v>
      </c>
    </row>
    <row r="5" spans="1:14" ht="54" customHeight="1">
      <c r="A5" s="47" t="s">
        <v>104</v>
      </c>
      <c r="B5" s="45">
        <v>5500</v>
      </c>
      <c r="C5" s="45">
        <v>5500</v>
      </c>
      <c r="D5" s="45">
        <v>5500</v>
      </c>
      <c r="E5" s="45">
        <v>5500</v>
      </c>
      <c r="F5" s="45">
        <v>5500</v>
      </c>
      <c r="G5" s="45">
        <v>5500</v>
      </c>
      <c r="H5" s="45">
        <v>5500</v>
      </c>
      <c r="I5" s="45">
        <v>5500</v>
      </c>
      <c r="J5" s="45">
        <v>5500</v>
      </c>
      <c r="K5" s="45">
        <v>5500</v>
      </c>
      <c r="L5" s="45">
        <v>5500</v>
      </c>
      <c r="M5" s="45">
        <v>5500</v>
      </c>
      <c r="N5" s="45">
        <v>0</v>
      </c>
    </row>
    <row r="6" spans="1:14" ht="46.5" customHeight="1">
      <c r="A6" s="47" t="s">
        <v>70</v>
      </c>
      <c r="B6" s="48">
        <v>1500</v>
      </c>
      <c r="C6" s="48">
        <v>1500</v>
      </c>
      <c r="D6" s="48">
        <v>1550</v>
      </c>
      <c r="E6" s="48">
        <v>1610</v>
      </c>
      <c r="F6" s="48">
        <v>1680</v>
      </c>
      <c r="G6" s="48">
        <v>1750</v>
      </c>
      <c r="H6" s="48">
        <v>1820</v>
      </c>
      <c r="I6" s="48">
        <v>1890</v>
      </c>
      <c r="J6" s="48">
        <v>1950</v>
      </c>
      <c r="K6" s="48">
        <v>2010</v>
      </c>
      <c r="L6" s="48">
        <v>2100</v>
      </c>
      <c r="M6" s="48">
        <v>2200</v>
      </c>
      <c r="N6" s="48">
        <v>2500</v>
      </c>
    </row>
    <row r="7" spans="1:14" ht="33.75" customHeight="1">
      <c r="A7" s="47" t="s">
        <v>89</v>
      </c>
      <c r="B7" s="48">
        <f>B6*8%</f>
        <v>120</v>
      </c>
      <c r="C7" s="48">
        <f t="shared" ref="C7:N7" si="0">C6*8%</f>
        <v>120</v>
      </c>
      <c r="D7" s="48">
        <f t="shared" si="0"/>
        <v>124</v>
      </c>
      <c r="E7" s="48">
        <v>130</v>
      </c>
      <c r="F7" s="48">
        <v>135</v>
      </c>
      <c r="G7" s="48">
        <f t="shared" si="0"/>
        <v>140</v>
      </c>
      <c r="H7" s="48">
        <v>146</v>
      </c>
      <c r="I7" s="48">
        <v>152</v>
      </c>
      <c r="J7" s="48">
        <f t="shared" si="0"/>
        <v>156</v>
      </c>
      <c r="K7" s="48">
        <v>161</v>
      </c>
      <c r="L7" s="48">
        <f t="shared" si="0"/>
        <v>168</v>
      </c>
      <c r="M7" s="48">
        <f t="shared" si="0"/>
        <v>176</v>
      </c>
      <c r="N7" s="48">
        <f t="shared" si="0"/>
        <v>200</v>
      </c>
    </row>
    <row r="8" spans="1:14" ht="54" customHeight="1">
      <c r="A8" s="72" t="s">
        <v>94</v>
      </c>
      <c r="B8" s="73">
        <v>1620</v>
      </c>
      <c r="C8" s="73">
        <v>1620</v>
      </c>
      <c r="D8" s="73">
        <v>1670</v>
      </c>
      <c r="E8" s="73">
        <v>1730</v>
      </c>
      <c r="F8" s="73">
        <v>1810</v>
      </c>
      <c r="G8" s="73">
        <v>1890</v>
      </c>
      <c r="H8" s="73">
        <v>1960</v>
      </c>
      <c r="I8" s="73">
        <v>2040</v>
      </c>
      <c r="J8" s="73">
        <v>2100</v>
      </c>
      <c r="K8" s="73">
        <v>2170</v>
      </c>
      <c r="L8" s="73">
        <v>2260</v>
      </c>
      <c r="M8" s="73">
        <v>2370</v>
      </c>
      <c r="N8" s="74">
        <v>2700</v>
      </c>
    </row>
    <row r="9" spans="1:14" ht="54" customHeight="1">
      <c r="A9" s="47" t="s">
        <v>71</v>
      </c>
      <c r="B9" s="48">
        <f>B8*50%</f>
        <v>810</v>
      </c>
      <c r="C9" s="48">
        <f t="shared" ref="C9:N9" si="1">C8*50%</f>
        <v>810</v>
      </c>
      <c r="D9" s="48">
        <v>840</v>
      </c>
      <c r="E9" s="48">
        <v>870</v>
      </c>
      <c r="F9" s="48">
        <v>910</v>
      </c>
      <c r="G9" s="48">
        <v>950</v>
      </c>
      <c r="H9" s="48">
        <f t="shared" si="1"/>
        <v>980</v>
      </c>
      <c r="I9" s="48">
        <f t="shared" si="1"/>
        <v>1020</v>
      </c>
      <c r="J9" s="48">
        <f t="shared" si="1"/>
        <v>1050</v>
      </c>
      <c r="K9" s="48">
        <v>1090</v>
      </c>
      <c r="L9" s="48">
        <f t="shared" si="1"/>
        <v>1130</v>
      </c>
      <c r="M9" s="48">
        <v>1190</v>
      </c>
      <c r="N9" s="48">
        <f t="shared" si="1"/>
        <v>1350</v>
      </c>
    </row>
    <row r="10" spans="1:14" ht="54" customHeight="1">
      <c r="A10" s="47" t="s">
        <v>72</v>
      </c>
      <c r="B10" s="48">
        <f>B8*80%</f>
        <v>1296</v>
      </c>
      <c r="C10" s="48">
        <f t="shared" ref="C10:N10" si="2">C8*80%</f>
        <v>1296</v>
      </c>
      <c r="D10" s="48">
        <f t="shared" si="2"/>
        <v>1336</v>
      </c>
      <c r="E10" s="48">
        <f t="shared" si="2"/>
        <v>1384</v>
      </c>
      <c r="F10" s="48">
        <f t="shared" si="2"/>
        <v>1448</v>
      </c>
      <c r="G10" s="48">
        <f t="shared" si="2"/>
        <v>1512</v>
      </c>
      <c r="H10" s="48">
        <f t="shared" si="2"/>
        <v>1568</v>
      </c>
      <c r="I10" s="48">
        <f t="shared" si="2"/>
        <v>1632</v>
      </c>
      <c r="J10" s="48">
        <f t="shared" si="2"/>
        <v>1680</v>
      </c>
      <c r="K10" s="48">
        <f t="shared" si="2"/>
        <v>1736</v>
      </c>
      <c r="L10" s="48">
        <f t="shared" si="2"/>
        <v>1808</v>
      </c>
      <c r="M10" s="48">
        <f t="shared" si="2"/>
        <v>1896</v>
      </c>
      <c r="N10" s="48">
        <f t="shared" si="2"/>
        <v>2160</v>
      </c>
    </row>
    <row r="11" spans="1:14" ht="54" customHeight="1">
      <c r="A11" s="47" t="s">
        <v>91</v>
      </c>
      <c r="B11" s="48">
        <v>1300</v>
      </c>
      <c r="C11" s="48">
        <v>1300</v>
      </c>
      <c r="D11" s="48">
        <v>1340</v>
      </c>
      <c r="E11" s="48">
        <v>1390</v>
      </c>
      <c r="F11" s="48">
        <v>1450</v>
      </c>
      <c r="G11" s="48">
        <v>1520</v>
      </c>
      <c r="H11" s="48">
        <v>1570</v>
      </c>
      <c r="I11" s="48">
        <v>1640</v>
      </c>
      <c r="J11" s="48">
        <v>1680</v>
      </c>
      <c r="K11" s="48">
        <v>1740</v>
      </c>
      <c r="L11" s="48">
        <v>1810</v>
      </c>
      <c r="M11" s="48">
        <v>1900</v>
      </c>
      <c r="N11" s="48">
        <v>2160</v>
      </c>
    </row>
    <row r="12" spans="1:14" ht="35.25" customHeight="1">
      <c r="A12" s="114" t="s">
        <v>102</v>
      </c>
      <c r="B12" s="114"/>
      <c r="C12" s="114"/>
      <c r="D12" s="114"/>
      <c r="E12" s="114"/>
    </row>
    <row r="13" spans="1:14" customFormat="1" ht="54" customHeight="1">
      <c r="A13" s="68"/>
      <c r="B13" s="64" t="s">
        <v>101</v>
      </c>
      <c r="C13" s="64" t="s">
        <v>96</v>
      </c>
      <c r="D13" s="64" t="s">
        <v>75</v>
      </c>
      <c r="E13" s="45" t="s">
        <v>76</v>
      </c>
      <c r="F13" s="48"/>
      <c r="G13" s="48"/>
      <c r="N13" s="48"/>
    </row>
    <row r="14" spans="1:14" customFormat="1" ht="44.25" customHeight="1">
      <c r="A14" s="46" t="s">
        <v>92</v>
      </c>
      <c r="B14" s="48">
        <v>400</v>
      </c>
      <c r="C14" s="48">
        <v>700</v>
      </c>
      <c r="D14" s="48">
        <v>700</v>
      </c>
      <c r="E14" s="48">
        <v>1000</v>
      </c>
      <c r="F14" s="48"/>
      <c r="G14" s="48"/>
      <c r="N14" s="66"/>
    </row>
    <row r="15" spans="1:14" s="49" customFormat="1" ht="41.25" customHeight="1">
      <c r="A15" s="46" t="s">
        <v>77</v>
      </c>
      <c r="B15" s="48">
        <v>500</v>
      </c>
      <c r="C15" s="48">
        <v>750</v>
      </c>
      <c r="D15" s="48">
        <v>750</v>
      </c>
      <c r="E15" s="48">
        <v>1000</v>
      </c>
      <c r="G15" s="48"/>
      <c r="H15"/>
      <c r="I15"/>
      <c r="J15"/>
      <c r="K15"/>
      <c r="L15"/>
      <c r="M15"/>
      <c r="N15" s="48"/>
    </row>
    <row r="16" spans="1:14" s="49" customFormat="1" ht="41.25" customHeight="1">
      <c r="A16" s="46" t="s">
        <v>93</v>
      </c>
      <c r="B16" s="48">
        <v>400</v>
      </c>
      <c r="C16" s="48">
        <v>700</v>
      </c>
      <c r="D16" s="48">
        <v>700</v>
      </c>
      <c r="E16" s="48">
        <v>1000</v>
      </c>
      <c r="G16" s="48"/>
      <c r="H16"/>
      <c r="I16"/>
      <c r="J16"/>
      <c r="K16"/>
      <c r="L16"/>
      <c r="M16"/>
      <c r="N16" s="48"/>
    </row>
    <row r="17" spans="1:14" s="49" customFormat="1" ht="44.25" customHeight="1">
      <c r="A17" s="46" t="s">
        <v>78</v>
      </c>
      <c r="B17" s="48">
        <v>300</v>
      </c>
      <c r="C17" s="48">
        <v>600</v>
      </c>
      <c r="D17" s="48">
        <v>600</v>
      </c>
      <c r="E17" s="48">
        <v>5000</v>
      </c>
      <c r="G17" s="48"/>
      <c r="H17" s="113"/>
      <c r="I17" s="113"/>
      <c r="J17" s="20"/>
      <c r="K17" s="20"/>
      <c r="L17" s="20"/>
      <c r="M17" s="20"/>
      <c r="N17" s="48"/>
    </row>
    <row r="18" spans="1:14" s="49" customFormat="1" ht="42.75" customHeight="1">
      <c r="A18" s="46" t="s">
        <v>79</v>
      </c>
      <c r="B18" s="48">
        <v>500</v>
      </c>
      <c r="C18" s="48">
        <v>750</v>
      </c>
      <c r="D18" s="48">
        <v>750</v>
      </c>
      <c r="E18" s="48">
        <v>0</v>
      </c>
      <c r="G18" s="48"/>
      <c r="H18" s="113"/>
      <c r="I18" s="113"/>
      <c r="J18" s="20"/>
      <c r="K18" s="20"/>
      <c r="L18" s="20"/>
      <c r="M18" s="20"/>
      <c r="N18" s="48"/>
    </row>
    <row r="19" spans="1:14" s="49" customFormat="1" ht="41.25" customHeight="1">
      <c r="A19" s="46" t="s">
        <v>95</v>
      </c>
      <c r="B19" s="48">
        <v>1400</v>
      </c>
      <c r="C19" s="48">
        <v>0</v>
      </c>
      <c r="D19" s="48">
        <v>0</v>
      </c>
      <c r="E19" s="48">
        <v>0</v>
      </c>
      <c r="G19" s="48"/>
      <c r="H19" s="48"/>
      <c r="I19" s="48"/>
      <c r="J19" s="48"/>
      <c r="K19" s="48"/>
      <c r="L19" s="48"/>
      <c r="M19" s="48"/>
      <c r="N19" s="48"/>
    </row>
    <row r="20" spans="1:14" s="49" customFormat="1" ht="41.25" customHeight="1">
      <c r="A20" s="46" t="s">
        <v>80</v>
      </c>
      <c r="B20" s="48">
        <v>0</v>
      </c>
      <c r="D20" s="48">
        <v>1500</v>
      </c>
      <c r="E20" s="48">
        <v>4000</v>
      </c>
      <c r="G20" s="48"/>
      <c r="H20" s="48"/>
      <c r="I20" s="48"/>
      <c r="J20" s="48"/>
      <c r="K20" s="48"/>
      <c r="L20" s="48"/>
      <c r="M20" s="48"/>
      <c r="N20" s="48"/>
    </row>
    <row r="21" spans="1:14" s="65" customFormat="1" ht="40.5" customHeight="1" thickBot="1">
      <c r="A21" s="45" t="s">
        <v>27</v>
      </c>
      <c r="B21" s="45">
        <f>SUM(B14:B20)</f>
        <v>3500</v>
      </c>
      <c r="C21" s="45">
        <f>SUM(C14:C20)</f>
        <v>3500</v>
      </c>
      <c r="D21" s="45">
        <f>SUM(D14:D20)</f>
        <v>5000</v>
      </c>
      <c r="E21" s="45">
        <f>SUM(E14:E20)</f>
        <v>12000</v>
      </c>
      <c r="G21" s="45"/>
      <c r="H21" s="45"/>
      <c r="I21" s="45"/>
      <c r="J21" s="45"/>
      <c r="K21" s="45"/>
      <c r="L21" s="45"/>
      <c r="M21" s="45"/>
      <c r="N21" s="45"/>
    </row>
    <row r="22" spans="1:14" s="49" customFormat="1" ht="54" customHeight="1" thickBot="1">
      <c r="A22" s="78" t="s">
        <v>103</v>
      </c>
      <c r="B22" s="75">
        <v>3000</v>
      </c>
      <c r="C22" s="75">
        <v>3000</v>
      </c>
      <c r="D22" s="75">
        <v>4500</v>
      </c>
      <c r="E22" s="75">
        <v>11500</v>
      </c>
      <c r="F22" s="76"/>
      <c r="G22" s="76"/>
      <c r="H22" s="76"/>
      <c r="I22" s="76"/>
      <c r="J22" s="76"/>
      <c r="K22" s="76"/>
      <c r="L22" s="76"/>
      <c r="M22" s="76"/>
      <c r="N22" s="77"/>
    </row>
    <row r="23" spans="1:14" s="49" customFormat="1" ht="54" customHeight="1"/>
    <row r="24" spans="1:14" s="49" customFormat="1" ht="54" customHeight="1"/>
    <row r="25" spans="1:14" s="49" customFormat="1" ht="54" customHeight="1"/>
    <row r="26" spans="1:14" s="49" customFormat="1" ht="54" customHeight="1"/>
    <row r="27" spans="1:14" s="49" customFormat="1" ht="54" customHeight="1"/>
    <row r="28" spans="1:14" s="49" customFormat="1" ht="54" customHeight="1"/>
    <row r="29" spans="1:14" s="49" customFormat="1" ht="54" customHeight="1"/>
    <row r="30" spans="1:14" s="49" customFormat="1" ht="54" customHeight="1"/>
    <row r="31" spans="1:14" s="49" customFormat="1" ht="54" customHeight="1"/>
    <row r="32" spans="1:14" s="49" customFormat="1" ht="54" customHeight="1"/>
    <row r="33" s="49" customFormat="1" ht="54" customHeight="1"/>
    <row r="34" s="49" customFormat="1" ht="54" customHeight="1"/>
    <row r="35" s="49" customFormat="1" ht="54" customHeight="1"/>
    <row r="36" s="49" customFormat="1" ht="54" customHeight="1"/>
    <row r="37" s="49" customFormat="1" ht="54" customHeight="1"/>
  </sheetData>
  <mergeCells count="5">
    <mergeCell ref="H17:I17"/>
    <mergeCell ref="H18:I18"/>
    <mergeCell ref="A1:N1"/>
    <mergeCell ref="A2:N2"/>
    <mergeCell ref="A12:E12"/>
  </mergeCells>
  <printOptions gridLines="1"/>
  <pageMargins left="0.5" right="0.25" top="1" bottom="0.5" header="0.3" footer="0.3"/>
  <pageSetup scale="5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21"/>
  <sheetViews>
    <sheetView tabSelected="1" view="pageBreakPreview" topLeftCell="A2" zoomScale="83" zoomScaleSheetLayoutView="83" workbookViewId="0">
      <selection activeCell="J9" sqref="J9"/>
    </sheetView>
  </sheetViews>
  <sheetFormatPr defaultColWidth="13.7109375" defaultRowHeight="54" customHeight="1"/>
  <cols>
    <col min="1" max="1" width="34.5703125" style="86" customWidth="1"/>
    <col min="2" max="2" width="16.28515625" style="84" customWidth="1"/>
    <col min="3" max="12" width="13.7109375" style="84"/>
    <col min="13" max="13" width="15.28515625" style="84" customWidth="1"/>
    <col min="14" max="14" width="16.28515625" style="84" customWidth="1"/>
    <col min="15" max="16384" width="13.7109375" style="84"/>
  </cols>
  <sheetData>
    <row r="1" spans="1:14" s="80" customFormat="1" ht="54" customHeight="1">
      <c r="A1" s="115" t="s">
        <v>32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81" customFormat="1" ht="44.25" customHeight="1">
      <c r="A2" s="116" t="s">
        <v>32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81" customFormat="1" ht="44.25" customHeight="1">
      <c r="A3" s="117" t="s">
        <v>107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81" customFormat="1" ht="54" customHeight="1">
      <c r="A4" s="82" t="s">
        <v>3</v>
      </c>
      <c r="B4" s="83" t="s">
        <v>98</v>
      </c>
      <c r="C4" s="81" t="s">
        <v>105</v>
      </c>
      <c r="D4" s="81" t="s">
        <v>106</v>
      </c>
      <c r="E4" s="81" t="s">
        <v>7</v>
      </c>
      <c r="F4" s="81" t="s">
        <v>8</v>
      </c>
      <c r="G4" s="81" t="s">
        <v>9</v>
      </c>
      <c r="H4" s="81" t="s">
        <v>10</v>
      </c>
      <c r="I4" s="81" t="s">
        <v>11</v>
      </c>
      <c r="J4" s="81" t="s">
        <v>12</v>
      </c>
      <c r="K4" s="81" t="s">
        <v>13</v>
      </c>
      <c r="L4" s="81" t="s">
        <v>18</v>
      </c>
      <c r="M4" s="81" t="s">
        <v>31</v>
      </c>
      <c r="N4" s="81" t="s">
        <v>53</v>
      </c>
    </row>
    <row r="5" spans="1:14" ht="35.25" customHeight="1">
      <c r="A5" s="79" t="s">
        <v>108</v>
      </c>
      <c r="B5" s="80">
        <v>1890</v>
      </c>
      <c r="C5" s="80">
        <v>1890</v>
      </c>
      <c r="D5" s="80">
        <v>1960</v>
      </c>
      <c r="E5" s="80">
        <v>2020</v>
      </c>
      <c r="F5" s="80">
        <v>2120</v>
      </c>
      <c r="G5" s="80">
        <v>2200</v>
      </c>
      <c r="H5" s="80">
        <v>2290</v>
      </c>
      <c r="I5" s="80">
        <v>2380</v>
      </c>
      <c r="J5" s="80">
        <v>2450</v>
      </c>
      <c r="K5" s="80">
        <v>2530</v>
      </c>
      <c r="L5" s="80">
        <v>2640</v>
      </c>
      <c r="M5" s="80">
        <v>2770</v>
      </c>
      <c r="N5" s="80">
        <v>3160</v>
      </c>
    </row>
    <row r="6" spans="1:14" ht="42.75" customHeight="1">
      <c r="A6" s="79" t="s">
        <v>71</v>
      </c>
      <c r="B6" s="84">
        <f>B5*50%</f>
        <v>945</v>
      </c>
      <c r="C6" s="84">
        <f t="shared" ref="C6:N6" si="0">C5*50%</f>
        <v>945</v>
      </c>
      <c r="D6" s="84">
        <f t="shared" si="0"/>
        <v>980</v>
      </c>
      <c r="E6" s="84">
        <f t="shared" si="0"/>
        <v>1010</v>
      </c>
      <c r="F6" s="84">
        <f t="shared" si="0"/>
        <v>1060</v>
      </c>
      <c r="G6" s="84">
        <f t="shared" si="0"/>
        <v>1100</v>
      </c>
      <c r="H6" s="84">
        <f t="shared" si="0"/>
        <v>1145</v>
      </c>
      <c r="I6" s="84">
        <f t="shared" si="0"/>
        <v>1190</v>
      </c>
      <c r="J6" s="84">
        <f t="shared" si="0"/>
        <v>1225</v>
      </c>
      <c r="K6" s="84">
        <f t="shared" si="0"/>
        <v>1265</v>
      </c>
      <c r="L6" s="84">
        <f t="shared" si="0"/>
        <v>1320</v>
      </c>
      <c r="M6" s="84">
        <f t="shared" si="0"/>
        <v>1385</v>
      </c>
      <c r="N6" s="84">
        <f t="shared" si="0"/>
        <v>1580</v>
      </c>
    </row>
    <row r="7" spans="1:14" ht="39" customHeight="1">
      <c r="A7" s="79" t="s">
        <v>72</v>
      </c>
      <c r="B7" s="84">
        <f>B5*80%</f>
        <v>1512</v>
      </c>
      <c r="C7" s="84">
        <f t="shared" ref="C7:N7" si="1">C5*80%</f>
        <v>1512</v>
      </c>
      <c r="D7" s="84">
        <f t="shared" si="1"/>
        <v>1568</v>
      </c>
      <c r="E7" s="84">
        <f t="shared" si="1"/>
        <v>1616</v>
      </c>
      <c r="F7" s="84">
        <f t="shared" si="1"/>
        <v>1696</v>
      </c>
      <c r="G7" s="84">
        <f t="shared" si="1"/>
        <v>1760</v>
      </c>
      <c r="H7" s="84">
        <f t="shared" si="1"/>
        <v>1832</v>
      </c>
      <c r="I7" s="84">
        <f t="shared" si="1"/>
        <v>1904</v>
      </c>
      <c r="J7" s="84">
        <f t="shared" si="1"/>
        <v>1960</v>
      </c>
      <c r="K7" s="84">
        <f t="shared" si="1"/>
        <v>2024</v>
      </c>
      <c r="L7" s="84">
        <f t="shared" si="1"/>
        <v>2112</v>
      </c>
      <c r="M7" s="84">
        <f t="shared" si="1"/>
        <v>2216</v>
      </c>
      <c r="N7" s="84">
        <f t="shared" si="1"/>
        <v>2528</v>
      </c>
    </row>
    <row r="8" spans="1:14" s="85" customFormat="1" ht="54" customHeight="1"/>
    <row r="9" spans="1:14" s="85" customFormat="1" ht="54" customHeight="1"/>
    <row r="10" spans="1:14" s="85" customFormat="1" ht="54" customHeight="1"/>
    <row r="11" spans="1:14" s="85" customFormat="1" ht="54" customHeight="1"/>
    <row r="12" spans="1:14" s="85" customFormat="1" ht="54" customHeight="1"/>
    <row r="13" spans="1:14" s="85" customFormat="1" ht="54" customHeight="1"/>
    <row r="14" spans="1:14" s="85" customFormat="1" ht="54" customHeight="1"/>
    <row r="15" spans="1:14" s="85" customFormat="1" ht="54" customHeight="1"/>
    <row r="16" spans="1:14" s="85" customFormat="1" ht="54" customHeight="1"/>
    <row r="17" s="85" customFormat="1" ht="54" customHeight="1"/>
    <row r="18" s="85" customFormat="1" ht="54" customHeight="1"/>
    <row r="19" s="85" customFormat="1" ht="54" customHeight="1"/>
    <row r="20" s="85" customFormat="1" ht="54" customHeight="1"/>
    <row r="21" s="85" customFormat="1" ht="54" customHeight="1"/>
  </sheetData>
  <mergeCells count="3">
    <mergeCell ref="A1:N1"/>
    <mergeCell ref="A2:N2"/>
    <mergeCell ref="A3:N3"/>
  </mergeCells>
  <phoneticPr fontId="24" type="noConversion"/>
  <printOptions gridLines="1"/>
  <pageMargins left="0.5" right="0.25" top="1" bottom="0.5" header="0.3" footer="0.3"/>
  <pageSetup scale="5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sqref="A1:XFD1048576"/>
    </sheetView>
  </sheetViews>
  <sheetFormatPr defaultColWidth="9.140625" defaultRowHeight="30" customHeight="1"/>
  <cols>
    <col min="1" max="1" width="5.7109375" style="20" customWidth="1"/>
    <col min="2" max="2" width="9.140625" style="20"/>
    <col min="3" max="3" width="5.85546875" style="20" customWidth="1"/>
    <col min="4" max="4" width="9.28515625" style="20" bestFit="1" customWidth="1"/>
    <col min="5" max="5" width="11.85546875" style="20" customWidth="1"/>
    <col min="6" max="6" width="9.28515625" style="35" hidden="1" customWidth="1"/>
    <col min="7" max="7" width="9.28515625" style="35" bestFit="1" customWidth="1"/>
    <col min="8" max="8" width="6.28515625" style="20" customWidth="1"/>
    <col min="9" max="9" width="9.28515625" style="20" bestFit="1" customWidth="1"/>
    <col min="10" max="10" width="9.28515625" style="35" bestFit="1" customWidth="1"/>
    <col min="11" max="11" width="7.28515625" style="20" customWidth="1"/>
    <col min="12" max="12" width="9.28515625" style="20" bestFit="1" customWidth="1"/>
    <col min="13" max="13" width="11.85546875" style="20" customWidth="1"/>
    <col min="14" max="14" width="13.28515625" style="20" customWidth="1"/>
    <col min="15" max="16384" width="9.140625" style="20"/>
  </cols>
  <sheetData>
    <row r="1" spans="1:14" s="13" customFormat="1" ht="19.5" customHeight="1">
      <c r="A1" s="118" t="s">
        <v>32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13" customFormat="1" ht="17.25" customHeight="1">
      <c r="A2" s="118" t="s">
        <v>33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 s="13" customFormat="1" ht="18.75" customHeight="1">
      <c r="A3" s="118" t="s">
        <v>34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s="14" customFormat="1" ht="30" customHeight="1">
      <c r="G4" s="119" t="s">
        <v>35</v>
      </c>
      <c r="H4" s="120"/>
      <c r="I4" s="120"/>
      <c r="J4" s="120"/>
      <c r="K4" s="120"/>
      <c r="L4" s="121"/>
      <c r="M4" s="122" t="s">
        <v>36</v>
      </c>
      <c r="N4" s="123"/>
    </row>
    <row r="5" spans="1:14" s="2" customFormat="1" ht="50.25" customHeight="1">
      <c r="A5" s="1" t="s">
        <v>37</v>
      </c>
      <c r="B5" s="2" t="s">
        <v>38</v>
      </c>
      <c r="C5" s="1" t="s">
        <v>39</v>
      </c>
      <c r="D5" s="1" t="s">
        <v>16</v>
      </c>
      <c r="E5" s="1" t="s">
        <v>40</v>
      </c>
      <c r="F5" s="15">
        <v>0.2</v>
      </c>
      <c r="G5" s="15">
        <v>0.5</v>
      </c>
      <c r="H5" s="16" t="s">
        <v>39</v>
      </c>
      <c r="I5" s="17" t="s">
        <v>41</v>
      </c>
      <c r="J5" s="15">
        <v>1</v>
      </c>
      <c r="K5" s="16" t="s">
        <v>39</v>
      </c>
      <c r="L5" s="17" t="s">
        <v>41</v>
      </c>
      <c r="M5" s="18" t="s">
        <v>42</v>
      </c>
      <c r="N5" s="19" t="s">
        <v>43</v>
      </c>
    </row>
    <row r="6" spans="1:14" ht="30" customHeight="1">
      <c r="A6" s="20">
        <v>1</v>
      </c>
      <c r="B6" s="20" t="s">
        <v>44</v>
      </c>
      <c r="C6" s="20">
        <v>74</v>
      </c>
      <c r="D6" s="20">
        <v>400</v>
      </c>
      <c r="E6" s="21">
        <f>C6*D6</f>
        <v>29600</v>
      </c>
      <c r="F6" s="22">
        <f>D6*20%</f>
        <v>80</v>
      </c>
      <c r="G6" s="22">
        <f>D6*50%</f>
        <v>200</v>
      </c>
      <c r="H6" s="20">
        <v>20</v>
      </c>
      <c r="I6" s="23">
        <f>G6*H6</f>
        <v>4000</v>
      </c>
      <c r="J6" s="22">
        <f>D6*100%</f>
        <v>400</v>
      </c>
      <c r="K6" s="20">
        <v>1</v>
      </c>
      <c r="L6" s="23">
        <f>J6*K6</f>
        <v>400</v>
      </c>
      <c r="M6" s="22">
        <f>I6+L6</f>
        <v>4400</v>
      </c>
      <c r="N6" s="23">
        <f t="shared" ref="N6:N14" si="0">E6-M6</f>
        <v>25200</v>
      </c>
    </row>
    <row r="7" spans="1:14" ht="30" customHeight="1">
      <c r="A7" s="20">
        <v>2</v>
      </c>
      <c r="B7" s="20" t="s">
        <v>5</v>
      </c>
      <c r="C7" s="20">
        <v>69</v>
      </c>
      <c r="D7" s="20">
        <v>450</v>
      </c>
      <c r="E7" s="21">
        <f t="shared" ref="E7:E14" si="1">C7*D7</f>
        <v>31050</v>
      </c>
      <c r="F7" s="22">
        <f t="shared" ref="F7:F14" si="2">D7*20%</f>
        <v>90</v>
      </c>
      <c r="G7" s="22">
        <f t="shared" ref="G7:G14" si="3">D7*50%</f>
        <v>225</v>
      </c>
      <c r="H7" s="20">
        <v>14</v>
      </c>
      <c r="I7" s="23">
        <f t="shared" ref="I7:I14" si="4">G7*H7</f>
        <v>3150</v>
      </c>
      <c r="J7" s="22">
        <f t="shared" ref="J7:J14" si="5">D7*100%</f>
        <v>450</v>
      </c>
      <c r="K7" s="20">
        <v>1</v>
      </c>
      <c r="L7" s="23">
        <f t="shared" ref="L7:L14" si="6">J7*K7</f>
        <v>450</v>
      </c>
      <c r="M7" s="22">
        <f t="shared" ref="M7:M14" si="7">I7+L7</f>
        <v>3600</v>
      </c>
      <c r="N7" s="23">
        <f t="shared" si="0"/>
        <v>27450</v>
      </c>
    </row>
    <row r="8" spans="1:14" ht="30" customHeight="1">
      <c r="A8" s="20">
        <v>3</v>
      </c>
      <c r="B8" s="20" t="s">
        <v>6</v>
      </c>
      <c r="C8" s="20">
        <v>48</v>
      </c>
      <c r="D8" s="20">
        <v>500</v>
      </c>
      <c r="E8" s="21">
        <f t="shared" si="1"/>
        <v>24000</v>
      </c>
      <c r="F8" s="22">
        <f t="shared" si="2"/>
        <v>100</v>
      </c>
      <c r="G8" s="22">
        <f t="shared" si="3"/>
        <v>250</v>
      </c>
      <c r="H8" s="20">
        <v>14</v>
      </c>
      <c r="I8" s="23">
        <f t="shared" si="4"/>
        <v>3500</v>
      </c>
      <c r="J8" s="22">
        <f t="shared" si="5"/>
        <v>500</v>
      </c>
      <c r="K8" s="20">
        <v>1</v>
      </c>
      <c r="L8" s="23">
        <f t="shared" si="6"/>
        <v>500</v>
      </c>
      <c r="M8" s="22">
        <f t="shared" si="7"/>
        <v>4000</v>
      </c>
      <c r="N8" s="23">
        <f t="shared" si="0"/>
        <v>20000</v>
      </c>
    </row>
    <row r="9" spans="1:14" ht="30" customHeight="1">
      <c r="A9" s="20">
        <v>4</v>
      </c>
      <c r="B9" s="20" t="s">
        <v>45</v>
      </c>
      <c r="C9" s="20">
        <v>35</v>
      </c>
      <c r="D9" s="20">
        <v>550</v>
      </c>
      <c r="E9" s="21">
        <f t="shared" si="1"/>
        <v>19250</v>
      </c>
      <c r="F9" s="22">
        <f t="shared" si="2"/>
        <v>110</v>
      </c>
      <c r="G9" s="22">
        <f t="shared" si="3"/>
        <v>275</v>
      </c>
      <c r="H9" s="20">
        <v>6</v>
      </c>
      <c r="I9" s="23">
        <f t="shared" si="4"/>
        <v>1650</v>
      </c>
      <c r="J9" s="22">
        <f t="shared" si="5"/>
        <v>550</v>
      </c>
      <c r="K9" s="20">
        <v>1</v>
      </c>
      <c r="L9" s="23">
        <f t="shared" si="6"/>
        <v>550</v>
      </c>
      <c r="M9" s="22">
        <f t="shared" si="7"/>
        <v>2200</v>
      </c>
      <c r="N9" s="23">
        <f t="shared" si="0"/>
        <v>17050</v>
      </c>
    </row>
    <row r="10" spans="1:14" ht="30" customHeight="1">
      <c r="A10" s="20">
        <v>5</v>
      </c>
      <c r="B10" s="20" t="s">
        <v>46</v>
      </c>
      <c r="C10" s="20">
        <v>26</v>
      </c>
      <c r="D10" s="20">
        <v>600</v>
      </c>
      <c r="E10" s="21">
        <f t="shared" si="1"/>
        <v>15600</v>
      </c>
      <c r="F10" s="22">
        <f t="shared" si="2"/>
        <v>120</v>
      </c>
      <c r="G10" s="22">
        <f t="shared" si="3"/>
        <v>300</v>
      </c>
      <c r="H10" s="20">
        <v>3</v>
      </c>
      <c r="I10" s="23">
        <f t="shared" si="4"/>
        <v>900</v>
      </c>
      <c r="J10" s="22">
        <f t="shared" si="5"/>
        <v>600</v>
      </c>
      <c r="K10" s="20">
        <v>1</v>
      </c>
      <c r="L10" s="23">
        <f t="shared" si="6"/>
        <v>600</v>
      </c>
      <c r="M10" s="22">
        <f t="shared" si="7"/>
        <v>1500</v>
      </c>
      <c r="N10" s="23">
        <f t="shared" si="0"/>
        <v>14100</v>
      </c>
    </row>
    <row r="11" spans="1:14" ht="30" customHeight="1">
      <c r="A11" s="20">
        <v>6</v>
      </c>
      <c r="B11" s="20" t="s">
        <v>47</v>
      </c>
      <c r="C11" s="20">
        <v>26</v>
      </c>
      <c r="D11" s="20">
        <v>650</v>
      </c>
      <c r="E11" s="21">
        <f t="shared" si="1"/>
        <v>16900</v>
      </c>
      <c r="F11" s="22">
        <f t="shared" si="2"/>
        <v>130</v>
      </c>
      <c r="G11" s="22">
        <f t="shared" si="3"/>
        <v>325</v>
      </c>
      <c r="H11" s="20">
        <v>0</v>
      </c>
      <c r="I11" s="23">
        <f t="shared" si="4"/>
        <v>0</v>
      </c>
      <c r="J11" s="22">
        <f t="shared" si="5"/>
        <v>650</v>
      </c>
      <c r="K11" s="20">
        <v>0</v>
      </c>
      <c r="L11" s="23">
        <f t="shared" si="6"/>
        <v>0</v>
      </c>
      <c r="M11" s="22">
        <f t="shared" si="7"/>
        <v>0</v>
      </c>
      <c r="N11" s="23">
        <f t="shared" si="0"/>
        <v>16900</v>
      </c>
    </row>
    <row r="12" spans="1:14" ht="30" customHeight="1">
      <c r="A12" s="20">
        <v>7</v>
      </c>
      <c r="B12" s="20" t="s">
        <v>48</v>
      </c>
      <c r="C12" s="20">
        <v>12</v>
      </c>
      <c r="D12" s="20">
        <v>700</v>
      </c>
      <c r="E12" s="21">
        <f t="shared" si="1"/>
        <v>8400</v>
      </c>
      <c r="F12" s="22">
        <f t="shared" si="2"/>
        <v>140</v>
      </c>
      <c r="G12" s="22">
        <f t="shared" si="3"/>
        <v>350</v>
      </c>
      <c r="H12" s="20">
        <v>0</v>
      </c>
      <c r="I12" s="23">
        <f t="shared" si="4"/>
        <v>0</v>
      </c>
      <c r="J12" s="22">
        <f t="shared" si="5"/>
        <v>700</v>
      </c>
      <c r="K12" s="20">
        <v>1</v>
      </c>
      <c r="L12" s="23">
        <f t="shared" si="6"/>
        <v>700</v>
      </c>
      <c r="M12" s="22">
        <f t="shared" si="7"/>
        <v>700</v>
      </c>
      <c r="N12" s="23">
        <f t="shared" si="0"/>
        <v>7700</v>
      </c>
    </row>
    <row r="13" spans="1:14" ht="30" customHeight="1">
      <c r="A13" s="20">
        <v>8</v>
      </c>
      <c r="B13" s="20" t="s">
        <v>49</v>
      </c>
      <c r="C13" s="20">
        <v>10</v>
      </c>
      <c r="D13" s="20">
        <v>750</v>
      </c>
      <c r="E13" s="24">
        <f t="shared" si="1"/>
        <v>7500</v>
      </c>
      <c r="F13" s="22">
        <f t="shared" si="2"/>
        <v>150</v>
      </c>
      <c r="G13" s="22">
        <f t="shared" si="3"/>
        <v>375</v>
      </c>
      <c r="H13" s="20">
        <v>0</v>
      </c>
      <c r="I13" s="23">
        <f t="shared" si="4"/>
        <v>0</v>
      </c>
      <c r="J13" s="22">
        <f t="shared" si="5"/>
        <v>750</v>
      </c>
      <c r="K13" s="20">
        <v>0</v>
      </c>
      <c r="L13" s="23">
        <f t="shared" si="6"/>
        <v>0</v>
      </c>
      <c r="M13" s="22">
        <f t="shared" si="7"/>
        <v>0</v>
      </c>
      <c r="N13" s="23">
        <f t="shared" si="0"/>
        <v>7500</v>
      </c>
    </row>
    <row r="14" spans="1:14" ht="30" customHeight="1">
      <c r="A14" s="20">
        <v>9</v>
      </c>
      <c r="B14" s="20" t="s">
        <v>50</v>
      </c>
      <c r="C14" s="20">
        <v>5</v>
      </c>
      <c r="D14" s="20">
        <v>850</v>
      </c>
      <c r="E14" s="24">
        <f t="shared" si="1"/>
        <v>4250</v>
      </c>
      <c r="F14" s="22">
        <f t="shared" si="2"/>
        <v>170</v>
      </c>
      <c r="G14" s="22">
        <f t="shared" si="3"/>
        <v>425</v>
      </c>
      <c r="H14" s="20">
        <v>0</v>
      </c>
      <c r="I14" s="23">
        <f t="shared" si="4"/>
        <v>0</v>
      </c>
      <c r="J14" s="22">
        <f t="shared" si="5"/>
        <v>850</v>
      </c>
      <c r="K14" s="20">
        <v>0</v>
      </c>
      <c r="L14" s="23">
        <f t="shared" si="6"/>
        <v>0</v>
      </c>
      <c r="M14" s="22">
        <f t="shared" si="7"/>
        <v>0</v>
      </c>
      <c r="N14" s="23">
        <f t="shared" si="0"/>
        <v>4250</v>
      </c>
    </row>
    <row r="15" spans="1:14" ht="30" customHeight="1">
      <c r="A15" s="24"/>
      <c r="B15" s="24"/>
      <c r="C15" s="24"/>
      <c r="D15" s="21"/>
      <c r="E15" s="21"/>
      <c r="F15" s="25"/>
      <c r="G15" s="25"/>
      <c r="I15" s="26"/>
      <c r="J15" s="25"/>
      <c r="L15" s="26"/>
      <c r="M15" s="27"/>
      <c r="N15" s="28"/>
    </row>
    <row r="16" spans="1:14" s="34" customFormat="1" ht="30" customHeight="1">
      <c r="A16" s="29"/>
      <c r="B16" s="30" t="s">
        <v>27</v>
      </c>
      <c r="C16" s="30">
        <f>SUM(C6:C15)</f>
        <v>305</v>
      </c>
      <c r="D16" s="31"/>
      <c r="E16" s="31">
        <f t="shared" ref="E16:N16" si="8">SUM(E6:E15)</f>
        <v>156550</v>
      </c>
      <c r="F16" s="32">
        <f t="shared" si="8"/>
        <v>1090</v>
      </c>
      <c r="G16" s="32">
        <f t="shared" si="8"/>
        <v>2725</v>
      </c>
      <c r="H16" s="30">
        <f t="shared" si="8"/>
        <v>57</v>
      </c>
      <c r="I16" s="33">
        <f t="shared" si="8"/>
        <v>13200</v>
      </c>
      <c r="J16" s="32">
        <f t="shared" si="8"/>
        <v>5450</v>
      </c>
      <c r="K16" s="30">
        <f t="shared" si="8"/>
        <v>6</v>
      </c>
      <c r="L16" s="33">
        <f t="shared" si="8"/>
        <v>3200</v>
      </c>
      <c r="M16" s="31">
        <f t="shared" si="8"/>
        <v>16400</v>
      </c>
      <c r="N16" s="33">
        <f t="shared" si="8"/>
        <v>140150</v>
      </c>
    </row>
    <row r="17" spans="1:14" ht="30" customHeight="1">
      <c r="A17" s="24"/>
      <c r="B17" s="24"/>
      <c r="C17" s="24"/>
      <c r="D17" s="24"/>
      <c r="E17" s="24"/>
      <c r="F17" s="24"/>
      <c r="G17" s="24"/>
      <c r="I17" s="24"/>
      <c r="J17" s="24"/>
      <c r="L17" s="24"/>
      <c r="M17" s="24"/>
      <c r="N17" s="24"/>
    </row>
    <row r="18" spans="1:14" ht="30" customHeight="1">
      <c r="A18" s="24"/>
      <c r="B18" s="24"/>
      <c r="C18" s="24"/>
      <c r="D18" s="24"/>
      <c r="E18" s="24"/>
      <c r="F18" s="24"/>
      <c r="G18" s="24"/>
      <c r="I18" s="24"/>
      <c r="J18" s="24"/>
      <c r="L18" s="24"/>
      <c r="M18" s="24"/>
      <c r="N18" s="24"/>
    </row>
    <row r="19" spans="1:14" ht="30" customHeight="1">
      <c r="A19" s="24"/>
      <c r="B19" s="24"/>
      <c r="C19" s="24"/>
      <c r="D19" s="24"/>
      <c r="E19" s="24"/>
      <c r="F19" s="24"/>
      <c r="G19" s="24"/>
      <c r="I19" s="24"/>
      <c r="J19" s="24"/>
      <c r="L19" s="24"/>
      <c r="M19" s="24"/>
      <c r="N19" s="24"/>
    </row>
    <row r="20" spans="1:14" ht="30" customHeight="1">
      <c r="A20" s="24"/>
      <c r="B20" s="24"/>
      <c r="C20" s="24"/>
      <c r="D20" s="24"/>
      <c r="E20" s="24"/>
      <c r="F20" s="24"/>
      <c r="G20" s="24"/>
      <c r="I20" s="24"/>
      <c r="J20" s="24"/>
      <c r="L20" s="24"/>
      <c r="M20" s="24"/>
      <c r="N20" s="24"/>
    </row>
    <row r="21" spans="1:14" ht="30" customHeight="1">
      <c r="A21" s="24"/>
      <c r="B21" s="24"/>
      <c r="C21" s="24"/>
      <c r="D21" s="24"/>
      <c r="E21" s="24"/>
      <c r="F21" s="24"/>
      <c r="G21" s="24"/>
      <c r="I21" s="24"/>
      <c r="J21" s="24"/>
      <c r="L21" s="24"/>
      <c r="M21" s="24"/>
      <c r="N21" s="24"/>
    </row>
    <row r="22" spans="1:14" ht="30" customHeight="1">
      <c r="A22" s="24"/>
      <c r="B22" s="24"/>
      <c r="C22" s="24"/>
      <c r="D22" s="24"/>
      <c r="E22" s="24"/>
      <c r="F22" s="24"/>
      <c r="G22" s="24"/>
      <c r="I22" s="24"/>
      <c r="J22" s="24"/>
      <c r="L22" s="24"/>
      <c r="M22" s="24"/>
      <c r="N22" s="24"/>
    </row>
    <row r="23" spans="1:14" ht="30" customHeight="1">
      <c r="A23" s="24"/>
      <c r="B23" s="24"/>
      <c r="C23" s="24"/>
      <c r="D23" s="24"/>
      <c r="E23" s="24"/>
      <c r="F23" s="24"/>
      <c r="G23" s="24"/>
      <c r="I23" s="24"/>
      <c r="J23" s="24"/>
      <c r="L23" s="24"/>
      <c r="M23" s="24"/>
      <c r="N23" s="24"/>
    </row>
    <row r="24" spans="1:14" ht="30" customHeight="1">
      <c r="A24" s="24"/>
      <c r="B24" s="24"/>
      <c r="C24" s="24"/>
      <c r="D24" s="24"/>
      <c r="E24" s="24"/>
      <c r="F24" s="24"/>
      <c r="G24" s="24"/>
      <c r="I24" s="24"/>
      <c r="J24" s="24"/>
      <c r="L24" s="24"/>
      <c r="M24" s="24"/>
      <c r="N24" s="24"/>
    </row>
    <row r="25" spans="1:14" ht="30" customHeight="1">
      <c r="A25" s="24"/>
      <c r="B25" s="24"/>
      <c r="C25" s="24"/>
      <c r="D25" s="24"/>
      <c r="E25" s="24"/>
      <c r="F25" s="24"/>
      <c r="G25" s="24"/>
      <c r="I25" s="24"/>
      <c r="J25" s="24"/>
      <c r="L25" s="24"/>
      <c r="M25" s="24"/>
      <c r="N25" s="24"/>
    </row>
    <row r="26" spans="1:14" ht="30" customHeight="1">
      <c r="A26" s="24"/>
      <c r="B26" s="24"/>
      <c r="C26" s="24"/>
      <c r="D26" s="24"/>
      <c r="E26" s="24"/>
      <c r="F26" s="24"/>
      <c r="G26" s="24"/>
      <c r="I26" s="24"/>
      <c r="J26" s="24"/>
      <c r="L26" s="24"/>
      <c r="M26" s="24"/>
      <c r="N26" s="24"/>
    </row>
    <row r="27" spans="1:14" ht="30" customHeight="1">
      <c r="A27" s="24"/>
      <c r="B27" s="24"/>
      <c r="C27" s="24"/>
      <c r="D27" s="24"/>
      <c r="E27" s="24"/>
      <c r="F27" s="24"/>
      <c r="G27" s="24"/>
      <c r="I27" s="24"/>
      <c r="J27" s="24"/>
      <c r="L27" s="24"/>
      <c r="M27" s="24"/>
      <c r="N27" s="24"/>
    </row>
  </sheetData>
  <mergeCells count="5">
    <mergeCell ref="A1:N1"/>
    <mergeCell ref="A2:N2"/>
    <mergeCell ref="A3:N3"/>
    <mergeCell ref="G4:L4"/>
    <mergeCell ref="M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topLeftCell="A4" workbookViewId="0">
      <selection activeCell="C9" sqref="C9"/>
    </sheetView>
  </sheetViews>
  <sheetFormatPr defaultColWidth="8.85546875" defaultRowHeight="27.6" customHeight="1"/>
  <cols>
    <col min="1" max="1" width="20.42578125" style="2" customWidth="1"/>
    <col min="2" max="2" width="11.85546875" style="7" customWidth="1"/>
    <col min="3" max="16384" width="8.85546875" style="7"/>
  </cols>
  <sheetData>
    <row r="1" spans="1:9" ht="27.6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7.6" customHeight="1">
      <c r="A2" s="87" t="s">
        <v>61</v>
      </c>
      <c r="B2" s="87"/>
      <c r="C2" s="87"/>
      <c r="D2" s="87"/>
      <c r="E2" s="87"/>
      <c r="F2" s="87"/>
      <c r="G2" s="87"/>
      <c r="H2" s="87"/>
      <c r="I2" s="87"/>
    </row>
    <row r="3" spans="1:9" ht="27.6" customHeigh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</row>
    <row r="4" spans="1:9" ht="36.6" customHeight="1">
      <c r="A4" s="1" t="s">
        <v>66</v>
      </c>
      <c r="B4" s="7">
        <v>500</v>
      </c>
      <c r="C4" s="7">
        <v>500</v>
      </c>
      <c r="D4" s="7">
        <v>500</v>
      </c>
      <c r="E4" s="7">
        <v>500</v>
      </c>
      <c r="F4" s="7">
        <v>500</v>
      </c>
      <c r="G4" s="7">
        <v>500</v>
      </c>
      <c r="H4" s="7">
        <v>500</v>
      </c>
      <c r="I4" s="7">
        <v>500</v>
      </c>
    </row>
    <row r="5" spans="1:9" ht="37.15" customHeight="1">
      <c r="A5" s="1" t="s">
        <v>67</v>
      </c>
      <c r="B5" s="7">
        <v>2000</v>
      </c>
      <c r="C5" s="7">
        <v>2000</v>
      </c>
      <c r="D5" s="7">
        <v>2000</v>
      </c>
      <c r="E5" s="7">
        <v>2000</v>
      </c>
      <c r="F5" s="7">
        <v>2000</v>
      </c>
      <c r="G5" s="7">
        <v>2000</v>
      </c>
      <c r="H5" s="7">
        <v>2000</v>
      </c>
      <c r="I5" s="7">
        <v>2000</v>
      </c>
    </row>
    <row r="6" spans="1:9" ht="27.6" customHeight="1">
      <c r="A6" s="2" t="s">
        <v>27</v>
      </c>
      <c r="B6" s="7">
        <f>SUM(B4:B5)</f>
        <v>2500</v>
      </c>
      <c r="C6" s="7">
        <f t="shared" ref="C6:I6" si="0">SUM(C4:C5)</f>
        <v>2500</v>
      </c>
      <c r="D6" s="7">
        <f t="shared" si="0"/>
        <v>2500</v>
      </c>
      <c r="E6" s="7">
        <f t="shared" si="0"/>
        <v>2500</v>
      </c>
      <c r="F6" s="7">
        <f t="shared" si="0"/>
        <v>2500</v>
      </c>
      <c r="G6" s="7">
        <f t="shared" si="0"/>
        <v>2500</v>
      </c>
      <c r="H6" s="7">
        <f t="shared" si="0"/>
        <v>2500</v>
      </c>
      <c r="I6" s="7">
        <f t="shared" si="0"/>
        <v>2500</v>
      </c>
    </row>
    <row r="7" spans="1:9" ht="27.6" customHeight="1">
      <c r="A7" s="2" t="s">
        <v>16</v>
      </c>
      <c r="B7" s="7">
        <v>400</v>
      </c>
      <c r="C7" s="7">
        <v>450</v>
      </c>
      <c r="D7" s="7">
        <v>500</v>
      </c>
      <c r="E7" s="7">
        <v>550</v>
      </c>
      <c r="F7" s="7">
        <v>600</v>
      </c>
      <c r="G7" s="7">
        <v>650</v>
      </c>
      <c r="H7" s="7">
        <v>700</v>
      </c>
      <c r="I7" s="7">
        <v>750</v>
      </c>
    </row>
    <row r="8" spans="1:9" ht="27.6" customHeight="1">
      <c r="A8" s="2" t="s">
        <v>24</v>
      </c>
    </row>
  </sheetData>
  <mergeCells count="2">
    <mergeCell ref="A1:I1"/>
    <mergeCell ref="A2:I2"/>
  </mergeCells>
  <printOptions gridLines="1"/>
  <pageMargins left="0.75" right="0.25" top="0.5" bottom="0.25" header="0.3" footer="0.3"/>
  <pageSetup scale="12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M4" sqref="M4"/>
    </sheetView>
  </sheetViews>
  <sheetFormatPr defaultColWidth="9.140625" defaultRowHeight="33" customHeight="1"/>
  <cols>
    <col min="1" max="1" width="20.42578125" style="57" customWidth="1"/>
    <col min="2" max="2" width="10.85546875" style="11" customWidth="1"/>
    <col min="3" max="16384" width="9.140625" style="11"/>
  </cols>
  <sheetData>
    <row r="1" spans="1:10" s="12" customFormat="1" ht="33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s="12" customFormat="1" ht="33" customHeight="1">
      <c r="A2" s="88" t="s">
        <v>28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s="12" customFormat="1" ht="33" customHeight="1">
      <c r="A3" s="57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pans="1:10" ht="33" customHeight="1">
      <c r="A4" s="58" t="s">
        <v>14</v>
      </c>
      <c r="B4" s="11">
        <v>500</v>
      </c>
      <c r="C4" s="11">
        <v>500</v>
      </c>
      <c r="D4" s="11">
        <v>500</v>
      </c>
      <c r="E4" s="11">
        <v>500</v>
      </c>
      <c r="F4" s="11">
        <v>500</v>
      </c>
      <c r="G4" s="11">
        <v>500</v>
      </c>
      <c r="H4" s="11">
        <v>500</v>
      </c>
      <c r="I4" s="11">
        <v>500</v>
      </c>
      <c r="J4" s="11">
        <v>500</v>
      </c>
    </row>
    <row r="5" spans="1:10" ht="33" customHeight="1">
      <c r="A5" s="58" t="s">
        <v>63</v>
      </c>
      <c r="B5" s="11">
        <v>2500</v>
      </c>
      <c r="C5" s="11">
        <v>2500</v>
      </c>
      <c r="D5" s="11">
        <v>2500</v>
      </c>
      <c r="E5" s="11">
        <v>2500</v>
      </c>
      <c r="F5" s="11">
        <v>2500</v>
      </c>
      <c r="G5" s="11">
        <v>2500</v>
      </c>
      <c r="H5" s="11">
        <v>2500</v>
      </c>
      <c r="I5" s="11">
        <v>2500</v>
      </c>
      <c r="J5" s="11">
        <v>2500</v>
      </c>
    </row>
    <row r="6" spans="1:10" s="12" customFormat="1" ht="33" customHeight="1">
      <c r="A6" s="57" t="s">
        <v>27</v>
      </c>
      <c r="B6" s="12">
        <f t="shared" ref="B6:J6" si="0">SUM(B4:B5)</f>
        <v>3000</v>
      </c>
      <c r="C6" s="12">
        <f t="shared" si="0"/>
        <v>3000</v>
      </c>
      <c r="D6" s="12">
        <f t="shared" si="0"/>
        <v>3000</v>
      </c>
      <c r="E6" s="12">
        <f t="shared" si="0"/>
        <v>3000</v>
      </c>
      <c r="F6" s="12">
        <f t="shared" si="0"/>
        <v>3000</v>
      </c>
      <c r="G6" s="12">
        <f t="shared" si="0"/>
        <v>3000</v>
      </c>
      <c r="H6" s="12">
        <f t="shared" si="0"/>
        <v>3000</v>
      </c>
      <c r="I6" s="12">
        <f t="shared" si="0"/>
        <v>3000</v>
      </c>
      <c r="J6" s="12">
        <f t="shared" si="0"/>
        <v>3000</v>
      </c>
    </row>
    <row r="7" spans="1:10" ht="33" customHeight="1">
      <c r="A7" s="57" t="s">
        <v>16</v>
      </c>
      <c r="B7" s="11">
        <v>500</v>
      </c>
      <c r="C7" s="11">
        <v>550</v>
      </c>
      <c r="D7" s="11">
        <v>600</v>
      </c>
      <c r="E7" s="11">
        <v>650</v>
      </c>
      <c r="F7" s="11">
        <v>675</v>
      </c>
      <c r="G7" s="11">
        <v>700</v>
      </c>
      <c r="H7" s="11">
        <v>750</v>
      </c>
      <c r="I7" s="11">
        <v>800</v>
      </c>
      <c r="J7" s="11">
        <v>850</v>
      </c>
    </row>
    <row r="8" spans="1:10" s="12" customFormat="1" ht="33" customHeight="1">
      <c r="A8" s="57" t="s">
        <v>27</v>
      </c>
      <c r="B8" s="12">
        <f t="shared" ref="B8:J8" si="1">SUM(B6:B7)</f>
        <v>3500</v>
      </c>
      <c r="C8" s="12">
        <f t="shared" si="1"/>
        <v>3550</v>
      </c>
      <c r="D8" s="12">
        <f t="shared" si="1"/>
        <v>3600</v>
      </c>
      <c r="E8" s="12">
        <f t="shared" si="1"/>
        <v>3650</v>
      </c>
      <c r="F8" s="12">
        <f t="shared" si="1"/>
        <v>3675</v>
      </c>
      <c r="G8" s="12">
        <f t="shared" si="1"/>
        <v>3700</v>
      </c>
      <c r="H8" s="12">
        <f t="shared" si="1"/>
        <v>3750</v>
      </c>
      <c r="I8" s="12">
        <f t="shared" si="1"/>
        <v>3800</v>
      </c>
      <c r="J8" s="12">
        <f t="shared" si="1"/>
        <v>3850</v>
      </c>
    </row>
    <row r="9" spans="1:10" ht="33" customHeight="1">
      <c r="A9" s="57" t="s">
        <v>24</v>
      </c>
      <c r="B9" s="11">
        <v>75</v>
      </c>
      <c r="C9" s="11">
        <v>75</v>
      </c>
      <c r="D9" s="11">
        <v>75</v>
      </c>
      <c r="E9" s="11">
        <v>100</v>
      </c>
      <c r="F9" s="11">
        <v>100</v>
      </c>
      <c r="G9" s="11">
        <v>100</v>
      </c>
      <c r="H9" s="11">
        <v>100</v>
      </c>
      <c r="I9" s="11">
        <v>100</v>
      </c>
      <c r="J9" s="11">
        <v>100</v>
      </c>
    </row>
  </sheetData>
  <mergeCells count="2">
    <mergeCell ref="A1:J1"/>
    <mergeCell ref="A2:J2"/>
  </mergeCells>
  <printOptions gridLines="1"/>
  <pageMargins left="0.75" right="0.25" top="0.5" bottom="0.25" header="0.3" footer="0.3"/>
  <pageSetup scale="11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10" sqref="A10"/>
    </sheetView>
  </sheetViews>
  <sheetFormatPr defaultColWidth="7.7109375" defaultRowHeight="15.75"/>
  <cols>
    <col min="1" max="1" width="15.7109375" style="3" customWidth="1"/>
    <col min="2" max="11" width="8.7109375" style="3" bestFit="1" customWidth="1"/>
    <col min="12" max="16384" width="7.7109375" style="3"/>
  </cols>
  <sheetData>
    <row r="1" spans="1:11" ht="17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7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7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31.5">
      <c r="A5" s="2" t="s">
        <v>3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</row>
    <row r="6" spans="1:11" ht="63">
      <c r="A6" s="1" t="s">
        <v>14</v>
      </c>
      <c r="B6" s="6">
        <v>500</v>
      </c>
      <c r="C6" s="6">
        <v>500</v>
      </c>
      <c r="D6" s="6">
        <v>500</v>
      </c>
      <c r="E6" s="6">
        <v>500</v>
      </c>
      <c r="F6" s="6">
        <v>500</v>
      </c>
      <c r="G6" s="6">
        <v>500</v>
      </c>
      <c r="H6" s="6">
        <v>500</v>
      </c>
      <c r="I6" s="6">
        <v>500</v>
      </c>
      <c r="J6" s="6">
        <v>500</v>
      </c>
      <c r="K6" s="6">
        <v>500</v>
      </c>
    </row>
    <row r="7" spans="1:11" ht="47.25">
      <c r="A7" s="1" t="s">
        <v>15</v>
      </c>
      <c r="B7" s="6">
        <v>3000</v>
      </c>
      <c r="C7" s="6">
        <v>3000</v>
      </c>
      <c r="D7" s="6">
        <v>3000</v>
      </c>
      <c r="E7" s="6">
        <v>3000</v>
      </c>
      <c r="F7" s="6">
        <v>3000</v>
      </c>
      <c r="G7" s="6">
        <v>3000</v>
      </c>
      <c r="H7" s="6">
        <v>3000</v>
      </c>
      <c r="I7" s="6">
        <v>3000</v>
      </c>
      <c r="J7" s="6">
        <v>3000</v>
      </c>
      <c r="K7" s="6">
        <v>3000</v>
      </c>
    </row>
    <row r="8" spans="1:11">
      <c r="A8" s="1" t="s">
        <v>16</v>
      </c>
      <c r="B8" s="6">
        <v>550</v>
      </c>
      <c r="C8" s="6">
        <v>600</v>
      </c>
      <c r="D8" s="6">
        <v>650</v>
      </c>
      <c r="E8" s="6">
        <v>700</v>
      </c>
      <c r="F8" s="6">
        <v>750</v>
      </c>
      <c r="G8" s="6">
        <v>800</v>
      </c>
      <c r="H8" s="6">
        <v>850</v>
      </c>
      <c r="I8" s="6">
        <v>900</v>
      </c>
      <c r="J8" s="6">
        <v>950</v>
      </c>
      <c r="K8" s="6">
        <v>1000</v>
      </c>
    </row>
    <row r="9" spans="1:11"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31.5">
      <c r="A10" s="5" t="s">
        <v>19</v>
      </c>
      <c r="B10" s="6">
        <v>70</v>
      </c>
      <c r="C10" s="6">
        <v>80</v>
      </c>
      <c r="D10" s="6">
        <v>90</v>
      </c>
      <c r="E10" s="6">
        <v>100</v>
      </c>
      <c r="F10" s="6">
        <v>100</v>
      </c>
      <c r="G10" s="6">
        <v>100</v>
      </c>
      <c r="H10" s="6">
        <v>100</v>
      </c>
      <c r="I10" s="6">
        <v>100</v>
      </c>
      <c r="J10" s="6">
        <v>100</v>
      </c>
      <c r="K10" s="6">
        <v>100</v>
      </c>
    </row>
  </sheetData>
  <mergeCells count="3">
    <mergeCell ref="A1:K1"/>
    <mergeCell ref="A4:K4"/>
    <mergeCell ref="A2:K2"/>
  </mergeCells>
  <printOptions gridLines="1"/>
  <pageMargins left="0.75" right="0.25" top="0.5" bottom="0.25" header="0.3" footer="0.3"/>
  <pageSetup scale="12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1"/>
  <sheetViews>
    <sheetView topLeftCell="A6" workbookViewId="0">
      <selection activeCell="J12" sqref="J12"/>
    </sheetView>
  </sheetViews>
  <sheetFormatPr defaultColWidth="7.7109375" defaultRowHeight="15.75"/>
  <cols>
    <col min="1" max="1" width="15.7109375" style="7" customWidth="1"/>
    <col min="2" max="11" width="8.7109375" style="39" bestFit="1" customWidth="1"/>
    <col min="12" max="12" width="9" style="39" customWidth="1"/>
    <col min="13" max="16384" width="7.7109375" style="39"/>
  </cols>
  <sheetData>
    <row r="1" spans="1:12" ht="25.5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35.2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17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21">
      <c r="A4" s="91" t="s">
        <v>20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ht="31.5">
      <c r="A5" s="7" t="s">
        <v>3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18</v>
      </c>
    </row>
    <row r="6" spans="1:12" ht="63">
      <c r="A6" s="8" t="s">
        <v>23</v>
      </c>
      <c r="B6" s="9">
        <v>2000</v>
      </c>
      <c r="C6" s="9">
        <v>2000</v>
      </c>
      <c r="D6" s="9">
        <v>2000</v>
      </c>
      <c r="E6" s="9">
        <v>2000</v>
      </c>
      <c r="F6" s="9">
        <v>2000</v>
      </c>
      <c r="G6" s="9">
        <v>2000</v>
      </c>
      <c r="H6" s="9">
        <v>2000</v>
      </c>
      <c r="I6" s="9">
        <v>2000</v>
      </c>
      <c r="J6" s="9">
        <v>2000</v>
      </c>
      <c r="K6" s="9">
        <v>2000</v>
      </c>
      <c r="L6" s="9">
        <v>2000</v>
      </c>
    </row>
    <row r="7" spans="1:12" ht="40.15" customHeight="1">
      <c r="A7" s="8" t="s">
        <v>22</v>
      </c>
      <c r="B7" s="9">
        <v>5000</v>
      </c>
      <c r="C7" s="9">
        <v>5000</v>
      </c>
      <c r="D7" s="9">
        <v>5000</v>
      </c>
      <c r="E7" s="9">
        <v>5000</v>
      </c>
      <c r="F7" s="9">
        <v>5000</v>
      </c>
      <c r="G7" s="9">
        <v>5000</v>
      </c>
      <c r="H7" s="9">
        <v>5000</v>
      </c>
      <c r="I7" s="9">
        <v>5000</v>
      </c>
      <c r="J7" s="9">
        <v>5000</v>
      </c>
      <c r="K7" s="9">
        <v>5000</v>
      </c>
      <c r="L7" s="9">
        <v>5000</v>
      </c>
    </row>
    <row r="8" spans="1:12" ht="29.45" customHeight="1">
      <c r="A8" s="8" t="s">
        <v>21</v>
      </c>
      <c r="B8" s="10">
        <f>SUM(B6:B7)</f>
        <v>7000</v>
      </c>
      <c r="C8" s="10">
        <f t="shared" ref="C8:L8" si="0">SUM(C6:C7)</f>
        <v>7000</v>
      </c>
      <c r="D8" s="10">
        <f t="shared" si="0"/>
        <v>7000</v>
      </c>
      <c r="E8" s="10">
        <f t="shared" si="0"/>
        <v>7000</v>
      </c>
      <c r="F8" s="10">
        <f t="shared" si="0"/>
        <v>7000</v>
      </c>
      <c r="G8" s="10">
        <f t="shared" si="0"/>
        <v>7000</v>
      </c>
      <c r="H8" s="10">
        <f t="shared" si="0"/>
        <v>7000</v>
      </c>
      <c r="I8" s="10">
        <f t="shared" si="0"/>
        <v>7000</v>
      </c>
      <c r="J8" s="10">
        <f t="shared" si="0"/>
        <v>7000</v>
      </c>
      <c r="K8" s="10">
        <f t="shared" si="0"/>
        <v>7000</v>
      </c>
      <c r="L8" s="10">
        <f t="shared" si="0"/>
        <v>7000</v>
      </c>
    </row>
    <row r="9" spans="1:12" ht="40.9" customHeight="1">
      <c r="A9" s="8" t="s">
        <v>17</v>
      </c>
      <c r="B9" s="9">
        <v>700</v>
      </c>
      <c r="C9" s="9">
        <v>750</v>
      </c>
      <c r="D9" s="9">
        <v>800</v>
      </c>
      <c r="E9" s="9">
        <v>850</v>
      </c>
      <c r="F9" s="9">
        <v>900</v>
      </c>
      <c r="G9" s="9">
        <v>950</v>
      </c>
      <c r="H9" s="9">
        <v>1000</v>
      </c>
      <c r="I9" s="9">
        <v>1050</v>
      </c>
      <c r="J9" s="9">
        <v>1100</v>
      </c>
      <c r="K9" s="9">
        <v>1150</v>
      </c>
      <c r="L9" s="9">
        <v>1200</v>
      </c>
    </row>
    <row r="10" spans="1:12" ht="35.450000000000003" customHeight="1">
      <c r="A10" s="7" t="s">
        <v>24</v>
      </c>
      <c r="B10" s="40">
        <v>100</v>
      </c>
      <c r="C10" s="40">
        <v>150</v>
      </c>
      <c r="D10" s="40">
        <v>150</v>
      </c>
      <c r="E10" s="40">
        <v>200</v>
      </c>
      <c r="F10" s="40">
        <v>200</v>
      </c>
      <c r="G10" s="40">
        <v>200</v>
      </c>
      <c r="H10" s="40">
        <v>200</v>
      </c>
      <c r="I10" s="40">
        <v>200</v>
      </c>
      <c r="J10" s="40">
        <v>250</v>
      </c>
      <c r="K10" s="40">
        <v>250</v>
      </c>
      <c r="L10" s="40">
        <v>250</v>
      </c>
    </row>
    <row r="11" spans="1:12" ht="21">
      <c r="A11" s="7" t="s">
        <v>25</v>
      </c>
      <c r="B11" s="94" t="s">
        <v>26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</row>
  </sheetData>
  <mergeCells count="4">
    <mergeCell ref="A4:L4"/>
    <mergeCell ref="A1:L1"/>
    <mergeCell ref="A2:L2"/>
    <mergeCell ref="B11:L11"/>
  </mergeCells>
  <printOptions gridLines="1"/>
  <pageMargins left="0.75" right="0.25" top="0.5" bottom="0.25" header="0.3" footer="0.3"/>
  <pageSetup scale="11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A3" sqref="A1:XFD1048576"/>
    </sheetView>
  </sheetViews>
  <sheetFormatPr defaultColWidth="9.140625" defaultRowHeight="49.9" customHeight="1"/>
  <cols>
    <col min="1" max="1" width="28.7109375" style="42" customWidth="1"/>
    <col min="2" max="2" width="11.7109375" style="37" customWidth="1"/>
    <col min="3" max="16384" width="9.140625" style="37"/>
  </cols>
  <sheetData>
    <row r="1" spans="1:13" s="36" customFormat="1" ht="49.9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s="36" customFormat="1" ht="49.9" customHeight="1">
      <c r="A2" s="95" t="s">
        <v>30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34" customFormat="1" ht="49.9" customHeight="1">
      <c r="A3" s="14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18</v>
      </c>
      <c r="M3" s="34" t="s">
        <v>31</v>
      </c>
    </row>
    <row r="4" spans="1:13" ht="49.9" customHeight="1">
      <c r="A4" s="41" t="s">
        <v>51</v>
      </c>
      <c r="B4" s="36">
        <v>3000</v>
      </c>
      <c r="C4" s="36">
        <v>3000</v>
      </c>
      <c r="D4" s="36">
        <v>3000</v>
      </c>
      <c r="E4" s="36">
        <v>3000</v>
      </c>
      <c r="F4" s="36">
        <v>3000</v>
      </c>
      <c r="G4" s="36">
        <v>3000</v>
      </c>
      <c r="H4" s="36">
        <v>3000</v>
      </c>
      <c r="I4" s="36">
        <v>3000</v>
      </c>
      <c r="J4" s="36">
        <v>3000</v>
      </c>
      <c r="K4" s="36">
        <v>3000</v>
      </c>
      <c r="L4" s="36">
        <v>3000</v>
      </c>
      <c r="M4" s="36">
        <v>3000</v>
      </c>
    </row>
    <row r="5" spans="1:13" ht="49.9" customHeight="1">
      <c r="A5" s="44" t="s">
        <v>16</v>
      </c>
      <c r="B5" s="37">
        <v>1050</v>
      </c>
      <c r="C5" s="37">
        <v>1100</v>
      </c>
      <c r="D5" s="37">
        <v>1150</v>
      </c>
      <c r="E5" s="37">
        <v>1200</v>
      </c>
      <c r="F5" s="37">
        <v>1250</v>
      </c>
      <c r="G5" s="37">
        <v>1300</v>
      </c>
      <c r="H5" s="37">
        <v>1350</v>
      </c>
      <c r="I5" s="37">
        <v>1400</v>
      </c>
      <c r="J5" s="37">
        <v>1450</v>
      </c>
      <c r="K5" s="37">
        <v>1500</v>
      </c>
      <c r="L5" s="37">
        <v>1550</v>
      </c>
      <c r="M5" s="37">
        <v>1600</v>
      </c>
    </row>
    <row r="6" spans="1:13" ht="49.9" customHeight="1">
      <c r="A6" s="41" t="s">
        <v>29</v>
      </c>
      <c r="B6" s="36">
        <v>100</v>
      </c>
      <c r="C6" s="36">
        <v>150</v>
      </c>
      <c r="D6" s="36">
        <v>150</v>
      </c>
      <c r="E6" s="36">
        <v>200</v>
      </c>
      <c r="F6" s="36">
        <v>200</v>
      </c>
      <c r="G6" s="36">
        <v>200</v>
      </c>
      <c r="H6" s="36">
        <v>200</v>
      </c>
      <c r="I6" s="36">
        <v>200</v>
      </c>
      <c r="J6" s="36">
        <v>250</v>
      </c>
      <c r="K6" s="36">
        <v>250</v>
      </c>
      <c r="L6" s="36">
        <v>250</v>
      </c>
      <c r="M6" s="36">
        <v>300</v>
      </c>
    </row>
    <row r="7" spans="1:13" ht="49.9" customHeight="1"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3" s="38" customFormat="1" ht="49.9" customHeight="1">
      <c r="A8" s="43"/>
    </row>
    <row r="9" spans="1:13" s="38" customFormat="1" ht="49.9" customHeight="1">
      <c r="A9" s="43"/>
    </row>
    <row r="10" spans="1:13" s="38" customFormat="1" ht="49.9" customHeight="1">
      <c r="A10" s="43"/>
    </row>
    <row r="11" spans="1:13" s="38" customFormat="1" ht="49.9" customHeight="1">
      <c r="A11" s="43"/>
    </row>
    <row r="12" spans="1:13" s="38" customFormat="1" ht="49.9" customHeight="1">
      <c r="A12" s="43"/>
    </row>
    <row r="13" spans="1:13" s="38" customFormat="1" ht="49.9" customHeight="1">
      <c r="A13" s="43"/>
    </row>
    <row r="14" spans="1:13" s="38" customFormat="1" ht="49.9" customHeight="1">
      <c r="A14" s="43"/>
    </row>
    <row r="15" spans="1:13" s="38" customFormat="1" ht="49.9" customHeight="1">
      <c r="A15" s="43"/>
    </row>
  </sheetData>
  <mergeCells count="2">
    <mergeCell ref="A2:M2"/>
    <mergeCell ref="A1:M1"/>
  </mergeCells>
  <printOptions gridLines="1"/>
  <pageMargins left="0.2" right="0" top="0.5" bottom="0" header="0.3" footer="0.3"/>
  <pageSetup scale="9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6"/>
  <sheetViews>
    <sheetView view="pageBreakPreview" zoomScale="60" workbookViewId="0">
      <selection sqref="A1:XFD1048576"/>
    </sheetView>
  </sheetViews>
  <sheetFormatPr defaultColWidth="13.7109375" defaultRowHeight="61.9" customHeight="1"/>
  <cols>
    <col min="1" max="1" width="45.85546875" style="46" customWidth="1"/>
    <col min="2" max="2" width="16.28515625" style="48" customWidth="1"/>
    <col min="3" max="12" width="13.7109375" style="48"/>
    <col min="13" max="13" width="15.28515625" style="48" customWidth="1"/>
    <col min="14" max="14" width="16.28515625" style="48" customWidth="1"/>
    <col min="15" max="16384" width="13.7109375" style="48"/>
  </cols>
  <sheetData>
    <row r="1" spans="1:14" s="45" customFormat="1" ht="61.9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s="59" customFormat="1" ht="61.9" customHeight="1">
      <c r="A2" s="97" t="s">
        <v>52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s="59" customFormat="1" ht="57.6" customHeight="1">
      <c r="A3" s="60" t="s">
        <v>3</v>
      </c>
      <c r="B3" s="61" t="s">
        <v>4</v>
      </c>
      <c r="C3" s="61" t="s">
        <v>5</v>
      </c>
      <c r="D3" s="61" t="s">
        <v>6</v>
      </c>
      <c r="E3" s="61" t="s">
        <v>7</v>
      </c>
      <c r="F3" s="61" t="s">
        <v>8</v>
      </c>
      <c r="G3" s="61" t="s">
        <v>9</v>
      </c>
      <c r="H3" s="61" t="s">
        <v>10</v>
      </c>
      <c r="I3" s="61" t="s">
        <v>11</v>
      </c>
      <c r="J3" s="61" t="s">
        <v>12</v>
      </c>
      <c r="K3" s="61" t="s">
        <v>13</v>
      </c>
      <c r="L3" s="61" t="s">
        <v>18</v>
      </c>
      <c r="M3" s="61" t="s">
        <v>31</v>
      </c>
      <c r="N3" s="61" t="s">
        <v>53</v>
      </c>
    </row>
    <row r="4" spans="1:14" ht="68.45" customHeight="1">
      <c r="A4" s="47" t="s">
        <v>59</v>
      </c>
      <c r="B4" s="54">
        <v>8000</v>
      </c>
      <c r="C4" s="54">
        <v>8000</v>
      </c>
      <c r="D4" s="54">
        <v>8000</v>
      </c>
      <c r="E4" s="54">
        <v>8000</v>
      </c>
      <c r="F4" s="54">
        <v>8000</v>
      </c>
      <c r="G4" s="54">
        <v>8000</v>
      </c>
      <c r="H4" s="54">
        <v>8000</v>
      </c>
      <c r="I4" s="54">
        <v>8000</v>
      </c>
      <c r="J4" s="54">
        <v>8000</v>
      </c>
      <c r="K4" s="54">
        <v>8000</v>
      </c>
      <c r="L4" s="54">
        <v>8000</v>
      </c>
      <c r="M4" s="54">
        <v>8000</v>
      </c>
      <c r="N4" s="54">
        <v>8000</v>
      </c>
    </row>
    <row r="5" spans="1:14" ht="46.15" customHeight="1">
      <c r="A5" s="53" t="s">
        <v>60</v>
      </c>
      <c r="B5" s="54">
        <v>2000</v>
      </c>
      <c r="C5" s="54">
        <v>2000</v>
      </c>
      <c r="D5" s="54">
        <v>2000</v>
      </c>
      <c r="E5" s="54">
        <v>2000</v>
      </c>
      <c r="F5" s="54">
        <v>2000</v>
      </c>
      <c r="G5" s="54">
        <v>2000</v>
      </c>
      <c r="H5" s="54">
        <v>2000</v>
      </c>
      <c r="I5" s="54">
        <v>2000</v>
      </c>
      <c r="J5" s="54">
        <v>2000</v>
      </c>
      <c r="K5" s="54">
        <v>2000</v>
      </c>
      <c r="L5" s="54">
        <v>2000</v>
      </c>
      <c r="M5" s="54">
        <v>2000</v>
      </c>
      <c r="N5" s="54">
        <v>2000</v>
      </c>
    </row>
    <row r="6" spans="1:14" ht="30.6" customHeight="1">
      <c r="A6" s="47" t="s">
        <v>55</v>
      </c>
      <c r="B6" s="55">
        <v>1050</v>
      </c>
      <c r="C6" s="55">
        <v>1100</v>
      </c>
      <c r="D6" s="55">
        <v>1150</v>
      </c>
      <c r="E6" s="55">
        <v>1200</v>
      </c>
      <c r="F6" s="55">
        <v>1250</v>
      </c>
      <c r="G6" s="55">
        <v>1300</v>
      </c>
      <c r="H6" s="55">
        <v>1350</v>
      </c>
      <c r="I6" s="55">
        <v>1400</v>
      </c>
      <c r="J6" s="55">
        <v>1450</v>
      </c>
      <c r="K6" s="55">
        <v>1500</v>
      </c>
      <c r="L6" s="55">
        <v>1550</v>
      </c>
      <c r="M6" s="55">
        <v>1600</v>
      </c>
      <c r="N6" s="55">
        <v>1650</v>
      </c>
    </row>
    <row r="7" spans="1:14" s="45" customFormat="1" ht="45.6" customHeight="1">
      <c r="A7" s="46" t="s">
        <v>54</v>
      </c>
      <c r="B7" s="54">
        <v>100</v>
      </c>
      <c r="C7" s="54">
        <v>100</v>
      </c>
      <c r="D7" s="54">
        <v>100</v>
      </c>
      <c r="E7" s="54">
        <v>150</v>
      </c>
      <c r="F7" s="54">
        <v>150</v>
      </c>
      <c r="G7" s="54">
        <v>150</v>
      </c>
      <c r="H7" s="54">
        <v>150</v>
      </c>
      <c r="I7" s="54">
        <v>150</v>
      </c>
      <c r="J7" s="54">
        <v>150</v>
      </c>
      <c r="K7" s="54">
        <v>150</v>
      </c>
      <c r="L7" s="54">
        <v>150</v>
      </c>
      <c r="M7" s="54">
        <v>150</v>
      </c>
      <c r="N7" s="54">
        <v>150</v>
      </c>
    </row>
    <row r="8" spans="1:14" s="51" customFormat="1" ht="42" customHeight="1">
      <c r="A8" s="50">
        <v>7.0000000000000007E-2</v>
      </c>
      <c r="B8" s="56">
        <f>B6*7%</f>
        <v>73.5</v>
      </c>
      <c r="C8" s="56">
        <f t="shared" ref="C8:N8" si="0">C6*7%</f>
        <v>77.000000000000014</v>
      </c>
      <c r="D8" s="56">
        <f t="shared" si="0"/>
        <v>80.500000000000014</v>
      </c>
      <c r="E8" s="56">
        <f t="shared" si="0"/>
        <v>84.000000000000014</v>
      </c>
      <c r="F8" s="56">
        <f t="shared" si="0"/>
        <v>87.500000000000014</v>
      </c>
      <c r="G8" s="56">
        <f t="shared" si="0"/>
        <v>91.000000000000014</v>
      </c>
      <c r="H8" s="56">
        <f t="shared" si="0"/>
        <v>94.500000000000014</v>
      </c>
      <c r="I8" s="56">
        <f t="shared" si="0"/>
        <v>98.000000000000014</v>
      </c>
      <c r="J8" s="56">
        <f t="shared" si="0"/>
        <v>101.50000000000001</v>
      </c>
      <c r="K8" s="56">
        <f t="shared" si="0"/>
        <v>105.00000000000001</v>
      </c>
      <c r="L8" s="56">
        <f t="shared" si="0"/>
        <v>108.50000000000001</v>
      </c>
      <c r="M8" s="56">
        <f t="shared" si="0"/>
        <v>112.00000000000001</v>
      </c>
      <c r="N8" s="56">
        <f t="shared" si="0"/>
        <v>115.50000000000001</v>
      </c>
    </row>
    <row r="9" spans="1:14" s="45" customFormat="1" ht="42.6" customHeight="1">
      <c r="A9" s="46" t="s">
        <v>57</v>
      </c>
      <c r="B9" s="54">
        <v>75</v>
      </c>
      <c r="C9" s="54">
        <v>80</v>
      </c>
      <c r="D9" s="54">
        <v>80</v>
      </c>
      <c r="E9" s="54">
        <v>85</v>
      </c>
      <c r="F9" s="54">
        <v>90</v>
      </c>
      <c r="G9" s="54">
        <v>90</v>
      </c>
      <c r="H9" s="54">
        <v>95</v>
      </c>
      <c r="I9" s="54">
        <v>100</v>
      </c>
      <c r="J9" s="54">
        <v>100</v>
      </c>
      <c r="K9" s="54">
        <v>105</v>
      </c>
      <c r="L9" s="54">
        <v>110</v>
      </c>
      <c r="M9" s="54">
        <v>115</v>
      </c>
      <c r="N9" s="54">
        <v>120</v>
      </c>
    </row>
    <row r="10" spans="1:14" s="45" customFormat="1" ht="52.9" customHeight="1">
      <c r="A10" s="47" t="s">
        <v>56</v>
      </c>
      <c r="B10" s="54">
        <f>B6+B7+B9</f>
        <v>1225</v>
      </c>
      <c r="C10" s="54">
        <f t="shared" ref="C10:N10" si="1">C6+C7+C9</f>
        <v>1280</v>
      </c>
      <c r="D10" s="54">
        <f t="shared" si="1"/>
        <v>1330</v>
      </c>
      <c r="E10" s="54">
        <f t="shared" si="1"/>
        <v>1435</v>
      </c>
      <c r="F10" s="54">
        <f t="shared" si="1"/>
        <v>1490</v>
      </c>
      <c r="G10" s="54">
        <f t="shared" si="1"/>
        <v>1540</v>
      </c>
      <c r="H10" s="54">
        <f t="shared" si="1"/>
        <v>1595</v>
      </c>
      <c r="I10" s="54">
        <f t="shared" si="1"/>
        <v>1650</v>
      </c>
      <c r="J10" s="54">
        <f t="shared" si="1"/>
        <v>1700</v>
      </c>
      <c r="K10" s="54">
        <f t="shared" si="1"/>
        <v>1755</v>
      </c>
      <c r="L10" s="54">
        <f t="shared" si="1"/>
        <v>1810</v>
      </c>
      <c r="M10" s="54">
        <f t="shared" si="1"/>
        <v>1865</v>
      </c>
      <c r="N10" s="54">
        <f t="shared" si="1"/>
        <v>1920</v>
      </c>
    </row>
    <row r="11" spans="1:14" s="52" customFormat="1" ht="39.6" customHeight="1">
      <c r="A11" s="100" t="s">
        <v>58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customFormat="1" ht="61.9" customHeight="1"/>
    <row r="13" spans="1:14" customFormat="1" ht="61.9" customHeight="1"/>
    <row r="14" spans="1:14" s="49" customFormat="1" ht="61.9" customHeight="1"/>
    <row r="15" spans="1:14" s="49" customFormat="1" ht="61.9" customHeight="1"/>
    <row r="16" spans="1:14" s="49" customFormat="1" ht="61.9" customHeight="1"/>
    <row r="17" s="49" customFormat="1" ht="61.9" customHeight="1"/>
    <row r="18" s="49" customFormat="1" ht="61.9" customHeight="1"/>
    <row r="19" s="49" customFormat="1" ht="61.9" customHeight="1"/>
    <row r="20" s="49" customFormat="1" ht="61.9" customHeight="1"/>
    <row r="21" s="49" customFormat="1" ht="61.9" customHeight="1"/>
    <row r="22" s="49" customFormat="1" ht="61.9" customHeight="1"/>
    <row r="23" s="49" customFormat="1" ht="61.9" customHeight="1"/>
    <row r="24" s="49" customFormat="1" ht="61.9" customHeight="1"/>
    <row r="25" s="49" customFormat="1" ht="61.9" customHeight="1"/>
    <row r="26" s="49" customFormat="1" ht="61.9" customHeight="1"/>
    <row r="27" s="49" customFormat="1" ht="61.9" customHeight="1"/>
    <row r="28" s="49" customFormat="1" ht="61.9" customHeight="1"/>
    <row r="29" s="49" customFormat="1" ht="61.9" customHeight="1"/>
    <row r="30" s="49" customFormat="1" ht="61.9" customHeight="1"/>
    <row r="31" s="49" customFormat="1" ht="61.9" customHeight="1"/>
    <row r="32" s="49" customFormat="1" ht="61.9" customHeight="1"/>
    <row r="33" s="49" customFormat="1" ht="61.9" customHeight="1"/>
    <row r="34" s="49" customFormat="1" ht="61.9" customHeight="1"/>
    <row r="35" s="49" customFormat="1" ht="61.9" customHeight="1"/>
    <row r="36" s="49" customFormat="1" ht="61.9" customHeight="1"/>
  </sheetData>
  <mergeCells count="3">
    <mergeCell ref="A2:N2"/>
    <mergeCell ref="A1:N1"/>
    <mergeCell ref="A11:N11"/>
  </mergeCells>
  <printOptions gridLines="1"/>
  <pageMargins left="0.5" right="0.25" top="0.5" bottom="0.25" header="0.3" footer="0.3"/>
  <pageSetup scale="55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5"/>
  <sheetViews>
    <sheetView view="pageBreakPreview" zoomScale="60" workbookViewId="0">
      <selection activeCell="L11" sqref="L11"/>
    </sheetView>
  </sheetViews>
  <sheetFormatPr defaultColWidth="13.7109375" defaultRowHeight="61.9" customHeight="1"/>
  <cols>
    <col min="1" max="1" width="45.85546875" style="46" customWidth="1"/>
    <col min="2" max="2" width="16.28515625" style="48" customWidth="1"/>
    <col min="3" max="12" width="13.7109375" style="48"/>
    <col min="13" max="13" width="15.28515625" style="48" customWidth="1"/>
    <col min="14" max="14" width="16.28515625" style="48" customWidth="1"/>
    <col min="15" max="16384" width="13.7109375" style="48"/>
  </cols>
  <sheetData>
    <row r="1" spans="1:14" s="45" customFormat="1" ht="61.9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s="59" customFormat="1" ht="61.9" customHeight="1">
      <c r="A2" s="97" t="s">
        <v>68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s="59" customFormat="1" ht="57.6" customHeight="1">
      <c r="A3" s="60" t="s">
        <v>3</v>
      </c>
      <c r="B3" s="61" t="s">
        <v>4</v>
      </c>
      <c r="C3" s="61" t="s">
        <v>5</v>
      </c>
      <c r="D3" s="61" t="s">
        <v>6</v>
      </c>
      <c r="E3" s="61" t="s">
        <v>7</v>
      </c>
      <c r="F3" s="61" t="s">
        <v>8</v>
      </c>
      <c r="G3" s="61" t="s">
        <v>9</v>
      </c>
      <c r="H3" s="61" t="s">
        <v>10</v>
      </c>
      <c r="I3" s="61" t="s">
        <v>11</v>
      </c>
      <c r="J3" s="61" t="s">
        <v>12</v>
      </c>
      <c r="K3" s="61" t="s">
        <v>13</v>
      </c>
      <c r="L3" s="61" t="s">
        <v>18</v>
      </c>
      <c r="M3" s="61" t="s">
        <v>31</v>
      </c>
      <c r="N3" s="61" t="s">
        <v>53</v>
      </c>
    </row>
    <row r="4" spans="1:14" ht="68.45" customHeight="1">
      <c r="A4" s="47" t="s">
        <v>59</v>
      </c>
      <c r="B4" s="54">
        <v>5000</v>
      </c>
      <c r="C4" s="54">
        <v>5000</v>
      </c>
      <c r="D4" s="54">
        <v>5000</v>
      </c>
      <c r="E4" s="54">
        <v>5000</v>
      </c>
      <c r="F4" s="54">
        <v>5000</v>
      </c>
      <c r="G4" s="54">
        <v>5000</v>
      </c>
      <c r="H4" s="54">
        <v>5000</v>
      </c>
      <c r="I4" s="54">
        <v>5000</v>
      </c>
      <c r="J4" s="54">
        <v>5000</v>
      </c>
      <c r="K4" s="54">
        <v>5000</v>
      </c>
      <c r="L4" s="54">
        <v>5000</v>
      </c>
      <c r="M4" s="54">
        <v>5000</v>
      </c>
      <c r="N4" s="54">
        <v>5000</v>
      </c>
    </row>
    <row r="5" spans="1:14" ht="46.15" customHeight="1">
      <c r="A5" s="53" t="s">
        <v>60</v>
      </c>
      <c r="B5" s="54">
        <v>2400</v>
      </c>
      <c r="C5" s="54">
        <v>2400</v>
      </c>
      <c r="D5" s="54">
        <v>2400</v>
      </c>
      <c r="E5" s="54">
        <v>2400</v>
      </c>
      <c r="F5" s="54">
        <v>2400</v>
      </c>
      <c r="G5" s="54">
        <v>2400</v>
      </c>
      <c r="H5" s="54">
        <v>2400</v>
      </c>
      <c r="I5" s="54">
        <v>2400</v>
      </c>
      <c r="J5" s="54">
        <v>2400</v>
      </c>
      <c r="K5" s="54">
        <v>2400</v>
      </c>
      <c r="L5" s="54">
        <v>2400</v>
      </c>
      <c r="M5" s="54">
        <v>2400</v>
      </c>
      <c r="N5" s="54">
        <v>2400</v>
      </c>
    </row>
    <row r="6" spans="1:14" ht="30.6" customHeight="1">
      <c r="A6" s="47" t="s">
        <v>55</v>
      </c>
      <c r="B6" s="55">
        <v>1225</v>
      </c>
      <c r="C6" s="55">
        <v>1280</v>
      </c>
      <c r="D6" s="55">
        <v>1330</v>
      </c>
      <c r="E6" s="55">
        <v>1435</v>
      </c>
      <c r="F6" s="55">
        <v>1490</v>
      </c>
      <c r="G6" s="55">
        <v>1540</v>
      </c>
      <c r="H6" s="55">
        <v>1595</v>
      </c>
      <c r="I6" s="55">
        <v>1650</v>
      </c>
      <c r="J6" s="55">
        <v>1700</v>
      </c>
      <c r="K6" s="55">
        <v>1755</v>
      </c>
      <c r="L6" s="55">
        <v>1810</v>
      </c>
      <c r="M6" s="55">
        <v>1865</v>
      </c>
      <c r="N6" s="55">
        <v>1920</v>
      </c>
    </row>
    <row r="7" spans="1:14" s="51" customFormat="1" ht="42" customHeight="1">
      <c r="A7" s="50">
        <v>7.0000000000000007E-2</v>
      </c>
      <c r="B7" s="56">
        <f>B6*7%</f>
        <v>85.750000000000014</v>
      </c>
      <c r="C7" s="56">
        <f t="shared" ref="C7:N7" si="0">C6*7%</f>
        <v>89.600000000000009</v>
      </c>
      <c r="D7" s="56">
        <f t="shared" si="0"/>
        <v>93.100000000000009</v>
      </c>
      <c r="E7" s="56">
        <f t="shared" si="0"/>
        <v>100.45</v>
      </c>
      <c r="F7" s="56">
        <f t="shared" si="0"/>
        <v>104.30000000000001</v>
      </c>
      <c r="G7" s="56">
        <f t="shared" si="0"/>
        <v>107.80000000000001</v>
      </c>
      <c r="H7" s="56">
        <f t="shared" si="0"/>
        <v>111.65</v>
      </c>
      <c r="I7" s="56">
        <f t="shared" si="0"/>
        <v>115.50000000000001</v>
      </c>
      <c r="J7" s="56">
        <f t="shared" si="0"/>
        <v>119.00000000000001</v>
      </c>
      <c r="K7" s="56">
        <f t="shared" si="0"/>
        <v>122.85000000000001</v>
      </c>
      <c r="L7" s="56">
        <f t="shared" si="0"/>
        <v>126.70000000000002</v>
      </c>
      <c r="M7" s="56">
        <f t="shared" si="0"/>
        <v>130.55000000000001</v>
      </c>
      <c r="N7" s="56">
        <f t="shared" si="0"/>
        <v>134.4</v>
      </c>
    </row>
    <row r="8" spans="1:14" s="45" customFormat="1" ht="52.9" customHeight="1">
      <c r="A8" s="47" t="s">
        <v>56</v>
      </c>
      <c r="B8" s="62">
        <f>SUM(B6:B7)</f>
        <v>1310.75</v>
      </c>
      <c r="C8" s="62">
        <f t="shared" ref="C8:N8" si="1">SUM(C6:C7)</f>
        <v>1369.6</v>
      </c>
      <c r="D8" s="62">
        <f t="shared" si="1"/>
        <v>1423.1</v>
      </c>
      <c r="E8" s="62">
        <f t="shared" si="1"/>
        <v>1535.45</v>
      </c>
      <c r="F8" s="62">
        <f t="shared" si="1"/>
        <v>1594.3</v>
      </c>
      <c r="G8" s="62">
        <f t="shared" si="1"/>
        <v>1647.8</v>
      </c>
      <c r="H8" s="62">
        <f t="shared" si="1"/>
        <v>1706.65</v>
      </c>
      <c r="I8" s="62">
        <f t="shared" si="1"/>
        <v>1765.5</v>
      </c>
      <c r="J8" s="62">
        <f t="shared" si="1"/>
        <v>1819</v>
      </c>
      <c r="K8" s="62">
        <f t="shared" si="1"/>
        <v>1877.85</v>
      </c>
      <c r="L8" s="62">
        <f t="shared" si="1"/>
        <v>1936.7</v>
      </c>
      <c r="M8" s="62">
        <f t="shared" si="1"/>
        <v>1995.55</v>
      </c>
      <c r="N8" s="62">
        <f t="shared" si="1"/>
        <v>2054.4</v>
      </c>
    </row>
    <row r="9" spans="1:14" s="45" customFormat="1" ht="52.9" customHeight="1">
      <c r="A9" s="47" t="s">
        <v>69</v>
      </c>
      <c r="B9" s="62">
        <v>1310</v>
      </c>
      <c r="C9" s="62">
        <v>1370</v>
      </c>
      <c r="D9" s="62">
        <v>1425</v>
      </c>
      <c r="E9" s="62">
        <v>1535</v>
      </c>
      <c r="F9" s="62">
        <v>1595</v>
      </c>
      <c r="G9" s="62">
        <v>1650</v>
      </c>
      <c r="H9" s="62">
        <v>1710</v>
      </c>
      <c r="I9" s="62">
        <v>1770</v>
      </c>
      <c r="J9" s="62">
        <v>1820</v>
      </c>
      <c r="K9" s="62">
        <v>1880</v>
      </c>
      <c r="L9" s="62">
        <v>1940</v>
      </c>
      <c r="M9" s="62">
        <v>2000</v>
      </c>
      <c r="N9" s="62">
        <v>2100</v>
      </c>
    </row>
    <row r="10" spans="1:14" s="52" customFormat="1" ht="39.6" customHeight="1">
      <c r="A10" s="100" t="s">
        <v>58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customFormat="1" ht="61.9" customHeight="1"/>
    <row r="12" spans="1:14" customFormat="1" ht="61.9" customHeight="1"/>
    <row r="13" spans="1:14" s="49" customFormat="1" ht="61.9" customHeight="1"/>
    <row r="14" spans="1:14" s="49" customFormat="1" ht="61.9" customHeight="1"/>
    <row r="15" spans="1:14" s="49" customFormat="1" ht="61.9" customHeight="1"/>
    <row r="16" spans="1:14" s="49" customFormat="1" ht="26.25"/>
    <row r="17" s="49" customFormat="1" ht="26.25"/>
    <row r="18" s="49" customFormat="1" ht="26.25"/>
    <row r="19" s="49" customFormat="1" ht="26.25"/>
    <row r="20" s="49" customFormat="1" ht="26.25"/>
    <row r="21" s="49" customFormat="1" ht="26.25"/>
    <row r="22" s="49" customFormat="1" ht="26.25"/>
    <row r="23" s="49" customFormat="1" ht="26.25"/>
    <row r="24" s="49" customFormat="1" ht="26.25"/>
    <row r="25" s="49" customFormat="1" ht="26.25"/>
    <row r="26" s="49" customFormat="1" ht="26.25"/>
    <row r="27" s="49" customFormat="1" ht="26.25"/>
    <row r="28" s="49" customFormat="1" ht="26.25"/>
    <row r="29" s="49" customFormat="1" ht="26.25"/>
    <row r="30" s="49" customFormat="1" ht="26.25"/>
    <row r="31" s="49" customFormat="1" ht="26.25"/>
    <row r="32" s="49" customFormat="1" ht="26.25"/>
    <row r="33" s="49" customFormat="1" ht="26.25"/>
    <row r="34" s="49" customFormat="1" ht="26.25"/>
    <row r="35" s="49" customFormat="1" ht="26.25"/>
  </sheetData>
  <mergeCells count="3">
    <mergeCell ref="A1:N1"/>
    <mergeCell ref="A2:N2"/>
    <mergeCell ref="A10:N10"/>
  </mergeCells>
  <printOptions gridLines="1"/>
  <pageMargins left="0.5" right="0.25" top="0.5" bottom="0.25" header="0.3" footer="0.3"/>
  <pageSetup scale="5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4"/>
  <sheetViews>
    <sheetView view="pageBreakPreview" zoomScale="60" workbookViewId="0">
      <selection activeCell="K7" sqref="K7"/>
    </sheetView>
  </sheetViews>
  <sheetFormatPr defaultColWidth="13.7109375" defaultRowHeight="54" customHeight="1"/>
  <cols>
    <col min="1" max="1" width="50.28515625" style="46" customWidth="1"/>
    <col min="2" max="2" width="16.28515625" style="48" customWidth="1"/>
    <col min="3" max="12" width="13.7109375" style="48"/>
    <col min="13" max="13" width="15.28515625" style="48" customWidth="1"/>
    <col min="14" max="14" width="16.28515625" style="48" customWidth="1"/>
    <col min="15" max="16384" width="13.7109375" style="48"/>
  </cols>
  <sheetData>
    <row r="1" spans="1:14" s="45" customFormat="1" ht="54" customHeight="1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s="59" customFormat="1" ht="54" customHeight="1">
      <c r="A2" s="102" t="s">
        <v>88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59" customFormat="1" ht="54" customHeight="1">
      <c r="A3" s="60" t="s">
        <v>3</v>
      </c>
      <c r="B3" s="63" t="s">
        <v>4</v>
      </c>
      <c r="C3" s="61" t="s">
        <v>5</v>
      </c>
      <c r="D3" s="61" t="s">
        <v>6</v>
      </c>
      <c r="E3" s="61" t="s">
        <v>7</v>
      </c>
      <c r="F3" s="61" t="s">
        <v>8</v>
      </c>
      <c r="G3" s="61" t="s">
        <v>9</v>
      </c>
      <c r="H3" s="61" t="s">
        <v>10</v>
      </c>
      <c r="I3" s="61" t="s">
        <v>11</v>
      </c>
      <c r="J3" s="61" t="s">
        <v>12</v>
      </c>
      <c r="K3" s="61" t="s">
        <v>13</v>
      </c>
      <c r="L3" s="61" t="s">
        <v>18</v>
      </c>
      <c r="M3" s="61" t="s">
        <v>31</v>
      </c>
      <c r="N3" s="61" t="s">
        <v>53</v>
      </c>
    </row>
    <row r="4" spans="1:14" ht="54" customHeight="1">
      <c r="A4" s="47" t="s">
        <v>59</v>
      </c>
      <c r="B4" s="45">
        <v>15000</v>
      </c>
      <c r="C4" s="45">
        <v>15000</v>
      </c>
      <c r="D4" s="45">
        <v>15000</v>
      </c>
      <c r="E4" s="45">
        <v>15000</v>
      </c>
      <c r="F4" s="45">
        <v>15000</v>
      </c>
      <c r="G4" s="45">
        <v>15000</v>
      </c>
      <c r="H4" s="45">
        <v>15000</v>
      </c>
      <c r="I4" s="45">
        <v>15000</v>
      </c>
      <c r="J4" s="45">
        <v>15000</v>
      </c>
      <c r="K4" s="45">
        <v>15000</v>
      </c>
      <c r="L4" s="45">
        <v>15000</v>
      </c>
      <c r="M4" s="45">
        <v>18000</v>
      </c>
      <c r="N4" s="45">
        <v>0</v>
      </c>
    </row>
    <row r="5" spans="1:14" ht="54" customHeight="1">
      <c r="A5" s="53" t="s">
        <v>60</v>
      </c>
      <c r="B5" s="45">
        <v>0</v>
      </c>
      <c r="C5" s="45">
        <v>2500</v>
      </c>
      <c r="D5" s="45">
        <v>2500</v>
      </c>
      <c r="E5" s="45">
        <v>2700</v>
      </c>
      <c r="F5" s="45">
        <v>2700</v>
      </c>
      <c r="G5" s="45">
        <v>2700</v>
      </c>
      <c r="H5" s="45">
        <v>2700</v>
      </c>
      <c r="I5" s="45">
        <v>2700</v>
      </c>
      <c r="J5" s="45">
        <v>2700</v>
      </c>
      <c r="K5" s="45">
        <v>2700</v>
      </c>
      <c r="L5" s="45">
        <v>2700</v>
      </c>
      <c r="M5" s="45">
        <v>5000</v>
      </c>
      <c r="N5" s="45">
        <v>12000</v>
      </c>
    </row>
    <row r="6" spans="1:14" ht="54" customHeight="1">
      <c r="A6" s="47" t="s">
        <v>70</v>
      </c>
      <c r="B6" s="48">
        <v>1500</v>
      </c>
      <c r="C6" s="48">
        <v>1500</v>
      </c>
      <c r="D6" s="48">
        <v>1550</v>
      </c>
      <c r="E6" s="48">
        <v>1610</v>
      </c>
      <c r="F6" s="48">
        <v>1680</v>
      </c>
      <c r="G6" s="48">
        <v>1750</v>
      </c>
      <c r="H6" s="48">
        <v>1820</v>
      </c>
      <c r="I6" s="48">
        <v>1890</v>
      </c>
      <c r="J6" s="48">
        <v>1950</v>
      </c>
      <c r="K6" s="48">
        <v>2010</v>
      </c>
      <c r="L6" s="48">
        <v>2100</v>
      </c>
      <c r="M6" s="48">
        <v>2200</v>
      </c>
      <c r="N6" s="48">
        <v>2500</v>
      </c>
    </row>
    <row r="7" spans="1:14" ht="54" customHeight="1">
      <c r="A7" s="47" t="s">
        <v>71</v>
      </c>
      <c r="B7" s="48">
        <f>B6*50%</f>
        <v>750</v>
      </c>
      <c r="C7" s="48">
        <f t="shared" ref="C7:N7" si="0">C6*50%</f>
        <v>750</v>
      </c>
      <c r="D7" s="48">
        <f t="shared" si="0"/>
        <v>775</v>
      </c>
      <c r="E7" s="48">
        <f t="shared" si="0"/>
        <v>805</v>
      </c>
      <c r="F7" s="48">
        <f t="shared" si="0"/>
        <v>840</v>
      </c>
      <c r="G7" s="48">
        <f t="shared" si="0"/>
        <v>875</v>
      </c>
      <c r="H7" s="48">
        <f t="shared" si="0"/>
        <v>910</v>
      </c>
      <c r="I7" s="48">
        <f t="shared" si="0"/>
        <v>945</v>
      </c>
      <c r="J7" s="48">
        <f t="shared" si="0"/>
        <v>975</v>
      </c>
      <c r="K7" s="48">
        <f t="shared" si="0"/>
        <v>1005</v>
      </c>
      <c r="L7" s="48">
        <f t="shared" si="0"/>
        <v>1050</v>
      </c>
      <c r="M7" s="48">
        <f t="shared" si="0"/>
        <v>1100</v>
      </c>
      <c r="N7" s="48">
        <f t="shared" si="0"/>
        <v>1250</v>
      </c>
    </row>
    <row r="8" spans="1:14" ht="54" customHeight="1">
      <c r="A8" s="47" t="s">
        <v>72</v>
      </c>
      <c r="B8" s="48">
        <f>B6*80%</f>
        <v>1200</v>
      </c>
      <c r="C8" s="48">
        <f t="shared" ref="C8:N8" si="1">C6*80%</f>
        <v>1200</v>
      </c>
      <c r="D8" s="48">
        <f t="shared" si="1"/>
        <v>1240</v>
      </c>
      <c r="E8" s="48">
        <f t="shared" si="1"/>
        <v>1288</v>
      </c>
      <c r="F8" s="48">
        <f t="shared" si="1"/>
        <v>1344</v>
      </c>
      <c r="G8" s="48">
        <f t="shared" si="1"/>
        <v>1400</v>
      </c>
      <c r="H8" s="48">
        <f t="shared" si="1"/>
        <v>1456</v>
      </c>
      <c r="I8" s="48">
        <f t="shared" si="1"/>
        <v>1512</v>
      </c>
      <c r="J8" s="48">
        <f t="shared" si="1"/>
        <v>1560</v>
      </c>
      <c r="K8" s="48">
        <f t="shared" si="1"/>
        <v>1608</v>
      </c>
      <c r="L8" s="48">
        <f t="shared" si="1"/>
        <v>1680</v>
      </c>
      <c r="M8" s="48">
        <f t="shared" si="1"/>
        <v>1760</v>
      </c>
      <c r="N8" s="48">
        <f t="shared" si="1"/>
        <v>2000</v>
      </c>
    </row>
    <row r="9" spans="1:14" customFormat="1" ht="54" customHeight="1" thickBot="1">
      <c r="A9" s="64" t="s">
        <v>73</v>
      </c>
      <c r="B9" s="64" t="s">
        <v>74</v>
      </c>
      <c r="C9" s="64" t="s">
        <v>85</v>
      </c>
      <c r="D9" s="64" t="s">
        <v>86</v>
      </c>
      <c r="E9" s="64" t="s">
        <v>75</v>
      </c>
      <c r="F9" s="45" t="s">
        <v>76</v>
      </c>
      <c r="G9" s="48"/>
      <c r="H9" s="48"/>
      <c r="I9" s="48"/>
      <c r="J9" s="48"/>
      <c r="K9" s="48"/>
      <c r="L9" s="48"/>
      <c r="M9" s="48"/>
      <c r="N9" s="48"/>
    </row>
    <row r="10" spans="1:14" customFormat="1" ht="54" customHeight="1">
      <c r="A10" s="46" t="s">
        <v>82</v>
      </c>
      <c r="B10" s="48">
        <v>150</v>
      </c>
      <c r="C10" s="48">
        <v>400</v>
      </c>
      <c r="D10" s="48">
        <v>500</v>
      </c>
      <c r="E10" s="48">
        <v>700</v>
      </c>
      <c r="F10" s="48">
        <v>1000</v>
      </c>
      <c r="G10" s="48"/>
      <c r="H10" s="104" t="s">
        <v>87</v>
      </c>
      <c r="I10" s="105"/>
      <c r="J10" s="105"/>
      <c r="K10" s="105"/>
      <c r="L10" s="105"/>
      <c r="M10" s="105"/>
      <c r="N10" s="106"/>
    </row>
    <row r="11" spans="1:14" s="49" customFormat="1" ht="54" customHeight="1" thickBot="1">
      <c r="A11" s="46" t="s">
        <v>77</v>
      </c>
      <c r="B11" s="48">
        <v>300</v>
      </c>
      <c r="C11" s="48">
        <v>600</v>
      </c>
      <c r="D11" s="48">
        <v>700</v>
      </c>
      <c r="E11" s="48">
        <v>600</v>
      </c>
      <c r="F11" s="48">
        <v>1000</v>
      </c>
      <c r="G11" s="48"/>
      <c r="H11" s="107"/>
      <c r="I11" s="108"/>
      <c r="J11" s="108"/>
      <c r="K11" s="108"/>
      <c r="L11" s="108"/>
      <c r="M11" s="108"/>
      <c r="N11" s="109"/>
    </row>
    <row r="12" spans="1:14" s="49" customFormat="1" ht="54" customHeight="1">
      <c r="A12" s="46" t="s">
        <v>83</v>
      </c>
      <c r="B12" s="48">
        <v>150</v>
      </c>
      <c r="C12" s="48">
        <v>400</v>
      </c>
      <c r="D12" s="48">
        <v>500</v>
      </c>
      <c r="E12" s="48">
        <v>700</v>
      </c>
      <c r="F12" s="48">
        <v>1000</v>
      </c>
      <c r="G12" s="48"/>
      <c r="H12" s="48"/>
      <c r="I12" s="48"/>
      <c r="J12" s="48"/>
      <c r="K12" s="48"/>
      <c r="L12" s="48"/>
      <c r="M12" s="48"/>
      <c r="N12" s="48"/>
    </row>
    <row r="13" spans="1:14" s="49" customFormat="1" ht="54" customHeight="1">
      <c r="A13" s="46" t="s">
        <v>78</v>
      </c>
      <c r="B13" s="48">
        <v>200</v>
      </c>
      <c r="C13" s="48">
        <v>500</v>
      </c>
      <c r="D13" s="48">
        <v>600</v>
      </c>
      <c r="E13" s="48">
        <v>600</v>
      </c>
      <c r="F13" s="48">
        <v>5000</v>
      </c>
      <c r="G13" s="48"/>
      <c r="H13" s="48"/>
      <c r="I13" s="48"/>
      <c r="J13" s="48"/>
      <c r="K13" s="48"/>
      <c r="L13" s="48"/>
      <c r="M13" s="48"/>
      <c r="N13" s="48"/>
    </row>
    <row r="14" spans="1:14" s="49" customFormat="1" ht="54" customHeight="1">
      <c r="A14" s="46" t="s">
        <v>79</v>
      </c>
      <c r="B14" s="48">
        <v>300</v>
      </c>
      <c r="C14" s="48">
        <v>600</v>
      </c>
      <c r="D14" s="48">
        <v>700</v>
      </c>
      <c r="E14" s="48">
        <v>600</v>
      </c>
      <c r="F14" s="48">
        <v>0</v>
      </c>
      <c r="G14" s="48"/>
      <c r="H14" s="48"/>
      <c r="I14" s="48"/>
      <c r="J14" s="48"/>
      <c r="K14" s="48"/>
      <c r="L14" s="48"/>
      <c r="M14" s="48"/>
      <c r="N14" s="48"/>
    </row>
    <row r="15" spans="1:14" s="49" customFormat="1" ht="54" customHeight="1">
      <c r="A15" s="46" t="s">
        <v>84</v>
      </c>
      <c r="B15" s="48">
        <v>250</v>
      </c>
      <c r="C15" s="48">
        <v>500</v>
      </c>
      <c r="D15" s="48">
        <v>0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s="49" customFormat="1" ht="54" customHeight="1">
      <c r="A16" s="46" t="s">
        <v>81</v>
      </c>
      <c r="B16" s="48">
        <v>1650</v>
      </c>
      <c r="C16" s="48">
        <v>0</v>
      </c>
      <c r="D16" s="48">
        <v>0</v>
      </c>
      <c r="E16" s="48">
        <v>0</v>
      </c>
      <c r="F16" s="48">
        <v>0</v>
      </c>
      <c r="G16" s="48"/>
      <c r="H16" s="48"/>
      <c r="I16" s="48"/>
      <c r="J16" s="48"/>
      <c r="K16" s="48"/>
      <c r="L16" s="48"/>
      <c r="M16" s="48"/>
      <c r="N16" s="48"/>
    </row>
    <row r="17" spans="1:14" s="49" customFormat="1" ht="54" customHeight="1">
      <c r="A17" s="46" t="s">
        <v>80</v>
      </c>
      <c r="B17" s="48">
        <v>0</v>
      </c>
      <c r="C17" s="48">
        <v>0</v>
      </c>
      <c r="E17" s="48">
        <v>1800</v>
      </c>
      <c r="F17" s="48">
        <v>4000</v>
      </c>
      <c r="G17" s="48"/>
      <c r="H17" s="48"/>
      <c r="I17" s="48"/>
      <c r="J17" s="48"/>
      <c r="K17" s="48"/>
      <c r="L17" s="48"/>
      <c r="M17" s="48"/>
      <c r="N17" s="48"/>
    </row>
    <row r="18" spans="1:14" s="65" customFormat="1" ht="54" customHeight="1">
      <c r="A18" s="45" t="s">
        <v>27</v>
      </c>
      <c r="B18" s="45">
        <f>SUM(B10:B17)</f>
        <v>3000</v>
      </c>
      <c r="C18" s="45">
        <f t="shared" ref="C18:F18" si="2">SUM(C10:C17)</f>
        <v>3000</v>
      </c>
      <c r="D18" s="45">
        <f t="shared" si="2"/>
        <v>3000</v>
      </c>
      <c r="E18" s="45">
        <f t="shared" si="2"/>
        <v>5000</v>
      </c>
      <c r="F18" s="45">
        <f t="shared" si="2"/>
        <v>12000</v>
      </c>
      <c r="G18" s="45"/>
      <c r="H18" s="45"/>
      <c r="I18" s="45"/>
      <c r="J18" s="45"/>
      <c r="K18" s="45"/>
      <c r="L18" s="45"/>
      <c r="M18" s="45"/>
      <c r="N18" s="45"/>
    </row>
    <row r="19" spans="1:14" s="49" customFormat="1" ht="54" customHeight="1"/>
    <row r="20" spans="1:14" s="49" customFormat="1" ht="54" customHeight="1"/>
    <row r="21" spans="1:14" s="49" customFormat="1" ht="54" customHeight="1"/>
    <row r="22" spans="1:14" s="49" customFormat="1" ht="54" customHeight="1"/>
    <row r="23" spans="1:14" s="49" customFormat="1" ht="54" customHeight="1"/>
    <row r="24" spans="1:14" s="49" customFormat="1" ht="54" customHeight="1"/>
    <row r="25" spans="1:14" s="49" customFormat="1" ht="54" customHeight="1"/>
    <row r="26" spans="1:14" s="49" customFormat="1" ht="54" customHeight="1"/>
    <row r="27" spans="1:14" s="49" customFormat="1" ht="54" customHeight="1"/>
    <row r="28" spans="1:14" s="49" customFormat="1" ht="54" customHeight="1"/>
    <row r="29" spans="1:14" s="49" customFormat="1" ht="54" customHeight="1"/>
    <row r="30" spans="1:14" s="49" customFormat="1" ht="54" customHeight="1"/>
    <row r="31" spans="1:14" s="49" customFormat="1" ht="54" customHeight="1"/>
    <row r="32" spans="1:14" s="49" customFormat="1" ht="54" customHeight="1"/>
    <row r="33" s="49" customFormat="1" ht="54" customHeight="1"/>
    <row r="34" s="49" customFormat="1" ht="54" customHeight="1"/>
  </sheetData>
  <mergeCells count="3">
    <mergeCell ref="A1:N1"/>
    <mergeCell ref="A2:N2"/>
    <mergeCell ref="H10:N11"/>
  </mergeCells>
  <printOptions gridLines="1"/>
  <pageMargins left="0.5" right="0.25" top="0.5" bottom="0.5" header="0.3" footer="0.3"/>
  <pageSetup scale="5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13-14</vt:lpstr>
      <vt:lpstr>14-15</vt:lpstr>
      <vt:lpstr>15-16</vt:lpstr>
      <vt:lpstr>16-17</vt:lpstr>
      <vt:lpstr>17-18</vt:lpstr>
      <vt:lpstr>18-19</vt:lpstr>
      <vt:lpstr>19-20</vt:lpstr>
      <vt:lpstr>20-21</vt:lpstr>
      <vt:lpstr>23-24</vt:lpstr>
      <vt:lpstr>24-25</vt:lpstr>
      <vt:lpstr>24-25 New</vt:lpstr>
      <vt:lpstr>25-26</vt:lpstr>
      <vt:lpstr>Fee at a glance 15-16</vt:lpstr>
      <vt:lpstr>'23-24'!Print_Area</vt:lpstr>
      <vt:lpstr>'24-25'!Print_Area</vt:lpstr>
      <vt:lpstr>'24-25 New'!Print_Area</vt:lpstr>
      <vt:lpstr>'25-26'!Print_Area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</cp:lastModifiedBy>
  <cp:lastPrinted>2025-03-01T06:08:14Z</cp:lastPrinted>
  <dcterms:created xsi:type="dcterms:W3CDTF">2016-05-27T06:30:35Z</dcterms:created>
  <dcterms:modified xsi:type="dcterms:W3CDTF">2026-03-11T09:06:49Z</dcterms:modified>
</cp:coreProperties>
</file>